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06" yWindow="65341" windowWidth="18780" windowHeight="11415" activeTab="0"/>
  </bookViews>
  <sheets>
    <sheet name="Calculator eco.energ." sheetId="1" r:id="rId1"/>
    <sheet name="Formule calc.eco.energ." sheetId="2" r:id="rId2"/>
  </sheets>
  <definedNames>
    <definedName name="CRITERIA" localSheetId="0">'Calculator eco.energ.'!$D$81:$E$83</definedName>
    <definedName name="CRITERIA" localSheetId="1">'Formule calc.eco.energ.'!$D$101:$E$103</definedName>
    <definedName name="_xlnm.Print_Area" localSheetId="0">'Calculator eco.energ.'!$B$1:$K$62</definedName>
    <definedName name="_xlnm.Print_Area" localSheetId="1">'Formule calc.eco.energ.'!$B$1:$E$66</definedName>
    <definedName name="Z_1CFEF330_5976_4B73_8ECC_78EC3D165230_.wvu.Cols" localSheetId="0" hidden="1">'Calculator eco.energ.'!$J:$AR</definedName>
    <definedName name="Z_1CFEF330_5976_4B73_8ECC_78EC3D165230_.wvu.Cols" localSheetId="1" hidden="1">'Formule calc.eco.energ.'!$J:$AQ</definedName>
    <definedName name="Z_1CFEF330_5976_4B73_8ECC_78EC3D165230_.wvu.FilterData" localSheetId="0" hidden="1">'Calculator eco.energ.'!$M$90:$P$127</definedName>
    <definedName name="Z_1CFEF330_5976_4B73_8ECC_78EC3D165230_.wvu.FilterData" localSheetId="1" hidden="1">'Formule calc.eco.energ.'!$L$110:$O$147</definedName>
    <definedName name="Z_1CFEF330_5976_4B73_8ECC_78EC3D165230_.wvu.PrintArea" localSheetId="0" hidden="1">'Calculator eco.energ.'!$B$2:$AR$108</definedName>
    <definedName name="Z_1CFEF330_5976_4B73_8ECC_78EC3D165230_.wvu.PrintArea" localSheetId="1" hidden="1">'Formule calc.eco.energ.'!$B$2:$AQ$128</definedName>
    <definedName name="Z_1CFEF330_5976_4B73_8ECC_78EC3D165230_.wvu.Rows" localSheetId="0" hidden="1">'Calculator eco.energ.'!$11:$12,'Calculator eco.energ.'!$33:$40,'Calculator eco.energ.'!$43:$44,'Calculator eco.energ.'!$56:$58,'Calculator eco.energ.'!$72:$72,'Calculator eco.energ.'!$80:$80,'Calculator eco.energ.'!$91:$91</definedName>
    <definedName name="Z_1CFEF330_5976_4B73_8ECC_78EC3D165230_.wvu.Rows" localSheetId="1" hidden="1">'Formule calc.eco.energ.'!$32:$33,'Formule calc.eco.energ.'!$53:$60,'Formule calc.eco.energ.'!$63:$64,'Formule calc.eco.energ.'!$76:$78,'Formule calc.eco.energ.'!$92:$92,'Formule calc.eco.energ.'!$100:$100,'Formule calc.eco.energ.'!$111:$111</definedName>
    <definedName name="Z_482E2AFE_DE25_411E_97B4_EE30A758083D_.wvu.Cols" localSheetId="0" hidden="1">'Calculator eco.energ.'!$M:$IV</definedName>
    <definedName name="Z_482E2AFE_DE25_411E_97B4_EE30A758083D_.wvu.FilterData" localSheetId="0" hidden="1">'Calculator eco.energ.'!$M$90:$P$127</definedName>
    <definedName name="Z_482E2AFE_DE25_411E_97B4_EE30A758083D_.wvu.FilterData" localSheetId="1" hidden="1">'Formule calc.eco.energ.'!$L$110:$O$147</definedName>
    <definedName name="Z_482E2AFE_DE25_411E_97B4_EE30A758083D_.wvu.PrintArea" localSheetId="0" hidden="1">'Calculator eco.energ.'!$B$2:$K$62</definedName>
    <definedName name="Z_482E2AFE_DE25_411E_97B4_EE30A758083D_.wvu.PrintArea" localSheetId="1" hidden="1">'Formule calc.eco.energ.'!$B$2:$E$66</definedName>
    <definedName name="Z_482E2AFE_DE25_411E_97B4_EE30A758083D_.wvu.Rows" localSheetId="0" hidden="1">'Calculator eco.energ.'!$141:$65536,'Calculator eco.energ.'!$71:$140</definedName>
    <definedName name="Z_482E2AFE_DE25_411E_97B4_EE30A758083D_.wvu.Rows" localSheetId="1" hidden="1">'Formule calc.eco.energ.'!$2044:$65536,'Formule calc.eco.energ.'!$61:$2043</definedName>
  </definedNames>
  <calcPr fullCalcOnLoad="1"/>
</workbook>
</file>

<file path=xl/sharedStrings.xml><?xml version="1.0" encoding="utf-8"?>
<sst xmlns="http://schemas.openxmlformats.org/spreadsheetml/2006/main" count="168" uniqueCount="156">
  <si>
    <t>REHAU Thermo-Design</t>
  </si>
  <si>
    <t xml:space="preserve"> </t>
  </si>
  <si>
    <t>REHAU Brillant-Design</t>
  </si>
  <si>
    <t>REHAU Brillant-Design plus</t>
  </si>
  <si>
    <t>%</t>
  </si>
  <si>
    <t>F =</t>
  </si>
  <si>
    <t>m²</t>
  </si>
  <si>
    <t>Gt =</t>
  </si>
  <si>
    <t>Kd</t>
  </si>
  <si>
    <t>W/m²K</t>
  </si>
  <si>
    <t>H =</t>
  </si>
  <si>
    <t>Wh/kg</t>
  </si>
  <si>
    <t>kWh/m³</t>
  </si>
  <si>
    <t xml:space="preserve">W = </t>
  </si>
  <si>
    <t>V =</t>
  </si>
  <si>
    <t>l/kg</t>
  </si>
  <si>
    <t>P =</t>
  </si>
  <si>
    <t>Euro</t>
  </si>
  <si>
    <t>Ersparnis p.a:</t>
  </si>
  <si>
    <t>in m³</t>
  </si>
  <si>
    <t>in Euro</t>
  </si>
  <si>
    <t>in kWh</t>
  </si>
  <si>
    <t>F</t>
  </si>
  <si>
    <t>w</t>
  </si>
  <si>
    <r>
      <t>REHAU GENEO</t>
    </r>
    <r>
      <rPr>
        <vertAlign val="superscript"/>
        <sz val="14"/>
        <color indexed="8"/>
        <rFont val="Arial"/>
        <family val="2"/>
      </rPr>
      <t>®</t>
    </r>
    <r>
      <rPr>
        <sz val="14"/>
        <color indexed="8"/>
        <rFont val="Arial"/>
        <family val="2"/>
      </rPr>
      <t xml:space="preserve"> MD</t>
    </r>
  </si>
  <si>
    <r>
      <t>REHAU GENEO</t>
    </r>
    <r>
      <rPr>
        <vertAlign val="superscript"/>
        <sz val="14"/>
        <color indexed="8"/>
        <rFont val="Arial"/>
        <family val="2"/>
      </rPr>
      <t>®</t>
    </r>
    <r>
      <rPr>
        <sz val="14"/>
        <color indexed="8"/>
        <rFont val="Arial"/>
        <family val="2"/>
      </rPr>
      <t xml:space="preserve"> MD plus</t>
    </r>
  </si>
  <si>
    <r>
      <t>U</t>
    </r>
    <r>
      <rPr>
        <vertAlign val="subscript"/>
        <sz val="14"/>
        <rFont val="Arial"/>
        <family val="2"/>
      </rPr>
      <t>f</t>
    </r>
    <r>
      <rPr>
        <sz val="14"/>
        <rFont val="Arial"/>
        <family val="2"/>
      </rPr>
      <t xml:space="preserve"> =</t>
    </r>
  </si>
  <si>
    <r>
      <t>U</t>
    </r>
    <r>
      <rPr>
        <vertAlign val="subscript"/>
        <sz val="14"/>
        <rFont val="Arial"/>
        <family val="2"/>
      </rPr>
      <t>g</t>
    </r>
    <r>
      <rPr>
        <sz val="14"/>
        <rFont val="Arial"/>
        <family val="2"/>
      </rPr>
      <t>=</t>
    </r>
  </si>
  <si>
    <r>
      <t>U</t>
    </r>
    <r>
      <rPr>
        <vertAlign val="subscript"/>
        <sz val="14"/>
        <rFont val="Arial"/>
        <family val="2"/>
      </rPr>
      <t>alt</t>
    </r>
    <r>
      <rPr>
        <sz val="14"/>
        <rFont val="Arial"/>
        <family val="2"/>
      </rPr>
      <t xml:space="preserve"> =</t>
    </r>
  </si>
  <si>
    <r>
      <t>U</t>
    </r>
    <r>
      <rPr>
        <vertAlign val="subscript"/>
        <sz val="14"/>
        <rFont val="Arial"/>
        <family val="2"/>
      </rPr>
      <t>neu</t>
    </r>
    <r>
      <rPr>
        <sz val="14"/>
        <rFont val="Arial"/>
        <family val="2"/>
      </rPr>
      <t xml:space="preserve"> =</t>
    </r>
  </si>
  <si>
    <t>Calculatorul REHAU pentru evidentierea economiei de energie!</t>
  </si>
  <si>
    <t>Motorina</t>
  </si>
  <si>
    <r>
      <t>Ferestre cu geam simplu (U</t>
    </r>
    <r>
      <rPr>
        <vertAlign val="subscript"/>
        <sz val="14"/>
        <color indexed="8"/>
        <rFont val="Arial"/>
        <family val="2"/>
      </rPr>
      <t>w</t>
    </r>
    <r>
      <rPr>
        <sz val="14"/>
        <color indexed="8"/>
        <rFont val="Arial"/>
        <family val="2"/>
      </rPr>
      <t xml:space="preserve"> cca. 5,2 W/m²K)</t>
    </r>
  </si>
  <si>
    <r>
      <t>Ferestre dublate cu geam simplu (U</t>
    </r>
    <r>
      <rPr>
        <vertAlign val="subscript"/>
        <sz val="14"/>
        <rFont val="Arial"/>
        <family val="2"/>
      </rPr>
      <t>w</t>
    </r>
    <r>
      <rPr>
        <sz val="14"/>
        <rFont val="Arial"/>
        <family val="2"/>
      </rPr>
      <t xml:space="preserve"> cca. 2,5 W/m²K)</t>
    </r>
  </si>
  <si>
    <r>
      <t>Ferestre compuse cu geam simplu (U</t>
    </r>
    <r>
      <rPr>
        <vertAlign val="subscript"/>
        <sz val="14"/>
        <rFont val="Arial"/>
        <family val="2"/>
      </rPr>
      <t>w</t>
    </r>
    <r>
      <rPr>
        <sz val="14"/>
        <rFont val="Arial"/>
        <family val="2"/>
      </rPr>
      <t xml:space="preserve"> cca. 2,5 W/m²K)</t>
    </r>
  </si>
  <si>
    <r>
      <t>Ferestre din lemn / PVC din anii 80 (U</t>
    </r>
    <r>
      <rPr>
        <vertAlign val="subscript"/>
        <sz val="14"/>
        <rFont val="Arial"/>
        <family val="2"/>
      </rPr>
      <t>w</t>
    </r>
    <r>
      <rPr>
        <sz val="14"/>
        <rFont val="Arial"/>
        <family val="2"/>
      </rPr>
      <t xml:space="preserve"> cca. 2,8 W/m²K) </t>
    </r>
  </si>
  <si>
    <r>
      <t>Ferestre din lemn / PVC incepand cu 1995 (U</t>
    </r>
    <r>
      <rPr>
        <vertAlign val="subscript"/>
        <sz val="14"/>
        <rFont val="Arial"/>
        <family val="2"/>
      </rPr>
      <t>w</t>
    </r>
    <r>
      <rPr>
        <sz val="14"/>
        <rFont val="Arial"/>
        <family val="2"/>
      </rPr>
      <t xml:space="preserve"> cca. 1,8 W/m²K) </t>
    </r>
  </si>
  <si>
    <t>m² suprafata totala a ferestrelor</t>
  </si>
  <si>
    <t>Locuinta Dvs se afla in sau in apropierea urmatorului oras:</t>
  </si>
  <si>
    <t>Alegeti mai intai tipul de ferestre existente in locuinta Dvs:</t>
  </si>
  <si>
    <t>Cu ce combustibil se realizeaza incalzirea locuintei Dvs?</t>
  </si>
  <si>
    <t>Gaz</t>
  </si>
  <si>
    <t>Cunoasteti randamentul incalzirii Dvs?</t>
  </si>
  <si>
    <t>Introduceti pretul actual al motorinei, respectiv gazului:</t>
  </si>
  <si>
    <t>Ce rata anuala de crestere de pret luati in considerare?</t>
  </si>
  <si>
    <t>Va rugam sa alegeti ferestrele pentru care ati opta:</t>
  </si>
  <si>
    <t>Sistem de profile:</t>
  </si>
  <si>
    <t>Geam:</t>
  </si>
  <si>
    <t>Economia Dvs posibila pe an:</t>
  </si>
  <si>
    <t>Coeficientul de transfer termic al noilor Dvs ferestre este de:</t>
  </si>
  <si>
    <t>Economie de motorina / gaz pe an de:</t>
  </si>
  <si>
    <t>Economie in primul an in EUR:</t>
  </si>
  <si>
    <t>Economie dupa 10 ani in EUR:</t>
  </si>
  <si>
    <t>Ani</t>
  </si>
  <si>
    <t>Motorina:</t>
  </si>
  <si>
    <t>Gaz:</t>
  </si>
  <si>
    <t>Rehau nu isi asuma raspunderea pentru consilierea verbala si scrisa, nici pentru orice drepturi ale tertilor si nu il exonereaza pe vanzator de obligativitatea testarii proprii a produselor noastre referitor la indeplinirea conditiilor cerute  pentru scopul si procedurile prevazute.  Acest calculator pentru evidentierea economiei de energie a fost creat in cel mai stiintific mod posibil. De aceea rezultatul reprezinta numai o valoare estimativa, deoarece in calcul nu s-au putut lua in considerare toti parametrii posibili existenti pentru fiecare caz in parte.</t>
  </si>
  <si>
    <t>Introduceti acum va rugam, suprafata totala estimata a ferestrelor:</t>
  </si>
  <si>
    <t>Protejati mediul inconjurator si castigati avantaje financiare!
Este foarte simplu:</t>
  </si>
  <si>
    <t>Alba Iulia</t>
  </si>
  <si>
    <t>Alexandria</t>
  </si>
  <si>
    <t>Arad</t>
  </si>
  <si>
    <t>Adamclisi</t>
  </si>
  <si>
    <t>Bacau</t>
  </si>
  <si>
    <t>Baia Mare</t>
  </si>
  <si>
    <t>Barlad</t>
  </si>
  <si>
    <t>Bistrita</t>
  </si>
  <si>
    <t>Blaj</t>
  </si>
  <si>
    <t>Botosani</t>
  </si>
  <si>
    <t>Brasov</t>
  </si>
  <si>
    <t>Braila</t>
  </si>
  <si>
    <t>Bucuresti-Baneasa</t>
  </si>
  <si>
    <t>Buzau</t>
  </si>
  <si>
    <t>Calafat</t>
  </si>
  <si>
    <t>Calarasi</t>
  </si>
  <si>
    <t>Campina</t>
  </si>
  <si>
    <t>Campulung Moldovenesc</t>
  </si>
  <si>
    <t>Campulung Muscel</t>
  </si>
  <si>
    <t>Caracal</t>
  </si>
  <si>
    <t>Caransebes</t>
  </si>
  <si>
    <t>Cluj-Napoca</t>
  </si>
  <si>
    <t>Constanta</t>
  </si>
  <si>
    <t>Craiova</t>
  </si>
  <si>
    <t>Curtea de Arges</t>
  </si>
  <si>
    <t>Deva</t>
  </si>
  <si>
    <t>Dorohoi</t>
  </si>
  <si>
    <t>Dragasani</t>
  </si>
  <si>
    <t>Fagaras</t>
  </si>
  <si>
    <t>Galati</t>
  </si>
  <si>
    <t>Giurgiu</t>
  </si>
  <si>
    <t>Gura Hont(Jud.Arad)</t>
  </si>
  <si>
    <t>Husi</t>
  </si>
  <si>
    <t>Iasi</t>
  </si>
  <si>
    <t>Joseni</t>
  </si>
  <si>
    <t>Lugoj</t>
  </si>
  <si>
    <t>Mangalia</t>
  </si>
  <si>
    <t>Miercurea Ciuc</t>
  </si>
  <si>
    <t>Odorheiul Secuiesc</t>
  </si>
  <si>
    <t>Oradea</t>
  </si>
  <si>
    <t>Oravita</t>
  </si>
  <si>
    <t>Paltinis(Jud.Sibiu)</t>
  </si>
  <si>
    <t>Petrosani</t>
  </si>
  <si>
    <t>Piatra Neamt</t>
  </si>
  <si>
    <t>Pitesti</t>
  </si>
  <si>
    <t>Ploiesti</t>
  </si>
  <si>
    <t>Predeal</t>
  </si>
  <si>
    <t>Ramnicu Sarat</t>
  </si>
  <si>
    <t>Ramnicu Valcea</t>
  </si>
  <si>
    <t>Resita</t>
  </si>
  <si>
    <t>Roman</t>
  </si>
  <si>
    <t>Satu Mare</t>
  </si>
  <si>
    <t>Sebes</t>
  </si>
  <si>
    <t>Sf.Gheorghe(Jud.Covasna)</t>
  </si>
  <si>
    <t>Sibiu</t>
  </si>
  <si>
    <t>Sinaia(cota 1500)</t>
  </si>
  <si>
    <t>Slatina</t>
  </si>
  <si>
    <t>Slobozia</t>
  </si>
  <si>
    <t>Suceava</t>
  </si>
  <si>
    <t>Sulina</t>
  </si>
  <si>
    <t>Targoviste</t>
  </si>
  <si>
    <t>Targu Jiu</t>
  </si>
  <si>
    <t>Targu Mures</t>
  </si>
  <si>
    <t>Targu Ocna</t>
  </si>
  <si>
    <t>Targu Secuiesc</t>
  </si>
  <si>
    <t>Tecuci</t>
  </si>
  <si>
    <t>Timisoara</t>
  </si>
  <si>
    <t>Tulcea</t>
  </si>
  <si>
    <t>Turda</t>
  </si>
  <si>
    <t>Turnu Magurele</t>
  </si>
  <si>
    <t>Turnu Severin</t>
  </si>
  <si>
    <t>Urziceni</t>
  </si>
  <si>
    <t>Vaslui</t>
  </si>
  <si>
    <t>Vatra Dornei</t>
  </si>
  <si>
    <t>Zalau</t>
  </si>
  <si>
    <t>REHAU Euro-Design 60</t>
  </si>
  <si>
    <t>REHAU Euro Design70</t>
  </si>
  <si>
    <t>Calculul economiei de energie se bazeaza pe urmatoarele formule:</t>
  </si>
  <si>
    <t>Unde:</t>
  </si>
  <si>
    <r>
      <t>U</t>
    </r>
    <r>
      <rPr>
        <b/>
        <vertAlign val="subscript"/>
        <sz val="14"/>
        <rFont val="Arial"/>
        <family val="2"/>
      </rPr>
      <t>a</t>
    </r>
  </si>
  <si>
    <r>
      <t>U</t>
    </r>
    <r>
      <rPr>
        <b/>
        <vertAlign val="subscript"/>
        <sz val="14"/>
        <rFont val="Arial"/>
        <family val="2"/>
      </rPr>
      <t>n</t>
    </r>
  </si>
  <si>
    <r>
      <t>G</t>
    </r>
    <r>
      <rPr>
        <b/>
        <vertAlign val="subscript"/>
        <sz val="14"/>
        <color indexed="8"/>
        <rFont val="Arial"/>
        <family val="2"/>
      </rPr>
      <t>t</t>
    </r>
  </si>
  <si>
    <t>Coeficientul de transfer termic al ferestrelor vechi in W/m²K
(ermittelt nach DIN 4108-4 bzw. DIN EN 10077-1)</t>
  </si>
  <si>
    <t>Coeficientul de transfer termic al ferestrelor noi in W/m²K
(ermittelt nach DIN EN 10077-1)</t>
  </si>
  <si>
    <t>Suprafata totala a ferestrelor in m²</t>
  </si>
  <si>
    <t>Numarul anual de grade zile in Kd nach DIN 4108-6</t>
  </si>
  <si>
    <t>Eficienta energetica</t>
  </si>
  <si>
    <t>Pentru calculul reducerii emisiilor de CO2 s-au luat in calcul:</t>
  </si>
  <si>
    <r>
      <t>1 Litru de motorina rezulta  2,7 kg CO</t>
    </r>
    <r>
      <rPr>
        <vertAlign val="subscript"/>
        <sz val="14"/>
        <rFont val="Arial"/>
        <family val="2"/>
      </rPr>
      <t>2</t>
    </r>
  </si>
  <si>
    <r>
      <t>1 m³ de gaz rezulta  2 kg CO</t>
    </r>
    <r>
      <rPr>
        <vertAlign val="subscript"/>
        <sz val="14"/>
        <rFont val="Arial"/>
        <family val="2"/>
      </rPr>
      <t>2</t>
    </r>
  </si>
  <si>
    <t>Ct=eurocent</t>
  </si>
  <si>
    <t xml:space="preserve">Ferestre din lemn / PVC din anii 70 (Uw cca. 3,0 W/m²K) </t>
  </si>
  <si>
    <t>in Litri</t>
  </si>
  <si>
    <r>
      <t>Ferestre din lemn / PVC din anii 70 (U</t>
    </r>
    <r>
      <rPr>
        <vertAlign val="subscript"/>
        <sz val="14"/>
        <color indexed="12"/>
        <rFont val="Arial"/>
        <family val="2"/>
      </rPr>
      <t>w</t>
    </r>
    <r>
      <rPr>
        <sz val="14"/>
        <color indexed="12"/>
        <rFont val="Arial"/>
        <family val="2"/>
      </rPr>
      <t xml:space="preserve"> cca. 3,0 W/m²K) </t>
    </r>
  </si>
  <si>
    <r>
      <t>REHAU GENEO</t>
    </r>
    <r>
      <rPr>
        <vertAlign val="superscript"/>
        <sz val="14"/>
        <color indexed="8"/>
        <rFont val="Arial"/>
        <family val="2"/>
      </rPr>
      <t>®</t>
    </r>
    <r>
      <rPr>
        <sz val="14"/>
        <color indexed="8"/>
        <rFont val="Arial"/>
        <family val="2"/>
      </rPr>
      <t xml:space="preserve"> MD PHZ(case pasive)</t>
    </r>
  </si>
  <si>
    <t>REHAU Euro Design 86</t>
  </si>
  <si>
    <t>REHAU Euro Design 86 Plus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</si>
</sst>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General_)"/>
    <numFmt numFmtId="197" formatCode="0_)"/>
    <numFmt numFmtId="198" formatCode="0.0_)"/>
    <numFmt numFmtId="199" formatCode="0.00_)"/>
    <numFmt numFmtId="200" formatCode="0.0"/>
    <numFmt numFmtId="201" formatCode="dd\-mmm\-yy_)"/>
    <numFmt numFmtId="202" formatCode="0.000_)"/>
    <numFmt numFmtId="203" formatCode="0.000"/>
    <numFmt numFmtId="204" formatCode="0.0000"/>
    <numFmt numFmtId="205" formatCode="0.0%"/>
    <numFmt numFmtId="206" formatCode="&quot;Ja&quot;;&quot;Ja&quot;;&quot;Nein&quot;"/>
    <numFmt numFmtId="207" formatCode="&quot;Wahr&quot;;&quot;Wahr&quot;;&quot;Falsch&quot;"/>
    <numFmt numFmtId="208" formatCode="&quot;Ein&quot;;&quot;Ein&quot;;&quot;Aus&quot;"/>
    <numFmt numFmtId="209" formatCode="[$€-2]\ #,##0.00_);[Red]\([$€-2]\ #,##0.00\)"/>
  </numFmts>
  <fonts count="8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sz val="8"/>
      <name val="Arial"/>
      <family val="0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 MT"/>
      <family val="0"/>
    </font>
    <font>
      <sz val="36"/>
      <color indexed="8"/>
      <name val="REHAU"/>
      <family val="2"/>
    </font>
    <font>
      <sz val="14"/>
      <name val="Arial"/>
      <family val="2"/>
    </font>
    <font>
      <sz val="36"/>
      <color indexed="8"/>
      <name val="Arial MT"/>
      <family val="0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vertAlign val="subscript"/>
      <sz val="14"/>
      <color indexed="8"/>
      <name val="Arial"/>
      <family val="2"/>
    </font>
    <font>
      <vertAlign val="subscript"/>
      <sz val="14"/>
      <name val="Arial"/>
      <family val="2"/>
    </font>
    <font>
      <sz val="11"/>
      <name val="Arial"/>
      <family val="2"/>
    </font>
    <font>
      <vertAlign val="superscript"/>
      <sz val="14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12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b/>
      <sz val="30"/>
      <name val="Arial"/>
      <family val="2"/>
    </font>
    <font>
      <u val="single"/>
      <sz val="14"/>
      <color indexed="12"/>
      <name val="Arial"/>
      <family val="2"/>
    </font>
    <font>
      <sz val="14"/>
      <name val="Monotype Sorts"/>
      <family val="0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bscript"/>
      <sz val="14"/>
      <name val="Arial"/>
      <family val="2"/>
    </font>
    <font>
      <b/>
      <vertAlign val="subscript"/>
      <sz val="14"/>
      <color indexed="8"/>
      <name val="Arial"/>
      <family val="2"/>
    </font>
    <font>
      <vertAlign val="subscript"/>
      <sz val="14"/>
      <color indexed="1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sz val="11"/>
      <name val="Calibri"/>
      <family val="0"/>
    </font>
    <font>
      <b/>
      <vertAlign val="subscript"/>
      <sz val="8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right" vertical="center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5" fillId="0" borderId="0" xfId="53" applyAlignment="1" applyProtection="1" quotePrefix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7" fillId="0" borderId="0" xfId="53" applyFont="1" applyFill="1" applyBorder="1" applyAlignment="1" applyProtection="1">
      <alignment horizontal="center" vertical="center"/>
      <protection/>
    </xf>
    <xf numFmtId="0" fontId="7" fillId="0" borderId="0" xfId="53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8" fillId="0" borderId="0" xfId="53" applyFont="1" applyFill="1" applyBorder="1" applyAlignment="1" applyProtection="1">
      <alignment vertical="center"/>
      <protection/>
    </xf>
    <xf numFmtId="200" fontId="8" fillId="0" borderId="0" xfId="0" applyNumberFormat="1" applyFont="1" applyAlignment="1" applyProtection="1">
      <alignment/>
      <protection/>
    </xf>
    <xf numFmtId="0" fontId="15" fillId="33" borderId="10" xfId="0" applyFont="1" applyFill="1" applyBorder="1" applyAlignment="1" applyProtection="1">
      <alignment horizontal="center" vertical="center"/>
      <protection locked="0"/>
    </xf>
    <xf numFmtId="196" fontId="11" fillId="0" borderId="0" xfId="0" applyNumberFormat="1" applyFont="1" applyFill="1" applyBorder="1" applyAlignment="1" applyProtection="1">
      <alignment vertical="center"/>
      <protection/>
    </xf>
    <xf numFmtId="196" fontId="15" fillId="33" borderId="10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/>
    </xf>
    <xf numFmtId="196" fontId="15" fillId="33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top"/>
      <protection/>
    </xf>
    <xf numFmtId="0" fontId="8" fillId="0" borderId="0" xfId="0" applyFont="1" applyAlignment="1" applyProtection="1">
      <alignment vertical="top"/>
      <protection/>
    </xf>
    <xf numFmtId="0" fontId="0" fillId="0" borderId="0" xfId="0" applyNumberFormat="1" applyAlignment="1" applyProtection="1">
      <alignment vertical="top"/>
      <protection/>
    </xf>
    <xf numFmtId="0" fontId="11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vertical="top"/>
      <protection/>
    </xf>
    <xf numFmtId="0" fontId="8" fillId="0" borderId="0" xfId="0" applyFont="1" applyFill="1" applyBorder="1" applyAlignment="1" applyProtection="1">
      <alignment vertical="center"/>
      <protection/>
    </xf>
    <xf numFmtId="200" fontId="15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53" applyFont="1" applyFill="1" applyBorder="1" applyAlignment="1" applyProtection="1" quotePrefix="1">
      <alignment horizontal="center" vertical="center"/>
      <protection/>
    </xf>
    <xf numFmtId="196" fontId="8" fillId="0" borderId="0" xfId="0" applyNumberFormat="1" applyFont="1" applyAlignment="1" applyProtection="1">
      <alignment/>
      <protection/>
    </xf>
    <xf numFmtId="2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196" fontId="8" fillId="0" borderId="0" xfId="0" applyNumberFormat="1" applyFont="1" applyAlignment="1" applyProtection="1">
      <alignment horizontal="right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5" fillId="0" borderId="0" xfId="53" applyAlignment="1" applyProtection="1">
      <alignment/>
      <protection/>
    </xf>
    <xf numFmtId="0" fontId="8" fillId="0" borderId="0" xfId="0" applyNumberFormat="1" applyFont="1" applyAlignment="1" applyProtection="1">
      <alignment/>
      <protection/>
    </xf>
    <xf numFmtId="196" fontId="25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196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196" fontId="11" fillId="0" borderId="0" xfId="0" applyNumberFormat="1" applyFont="1" applyAlignment="1" applyProtection="1">
      <alignment/>
      <protection/>
    </xf>
    <xf numFmtId="0" fontId="26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 quotePrefix="1">
      <alignment horizontal="left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 quotePrefix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197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8" fillId="0" borderId="0" xfId="0" applyNumberFormat="1" applyFont="1" applyAlignment="1" applyProtection="1">
      <alignment vertical="center"/>
      <protection/>
    </xf>
    <xf numFmtId="197" fontId="25" fillId="0" borderId="0" xfId="0" applyNumberFormat="1" applyFont="1" applyFill="1" applyBorder="1" applyAlignment="1" applyProtection="1">
      <alignment vertical="center"/>
      <protection/>
    </xf>
    <xf numFmtId="197" fontId="25" fillId="0" borderId="0" xfId="0" applyNumberFormat="1" applyFont="1" applyFill="1" applyBorder="1" applyAlignment="1" applyProtection="1">
      <alignment horizontal="center" vertical="center"/>
      <protection/>
    </xf>
    <xf numFmtId="197" fontId="8" fillId="0" borderId="0" xfId="0" applyNumberFormat="1" applyFont="1" applyFill="1" applyBorder="1" applyAlignment="1" applyProtection="1">
      <alignment vertical="center"/>
      <protection/>
    </xf>
    <xf numFmtId="197" fontId="26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 quotePrefix="1">
      <alignment horizontal="right" vertical="center"/>
      <protection/>
    </xf>
    <xf numFmtId="198" fontId="8" fillId="0" borderId="0" xfId="0" applyNumberFormat="1" applyFont="1" applyFill="1" applyBorder="1" applyAlignment="1" applyProtection="1" quotePrefix="1">
      <alignment vertical="center"/>
      <protection/>
    </xf>
    <xf numFmtId="199" fontId="8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 quotePrefix="1">
      <alignment horizontal="right" vertical="center"/>
      <protection/>
    </xf>
    <xf numFmtId="198" fontId="26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 quotePrefix="1">
      <alignment horizontal="left" vertical="center"/>
      <protection/>
    </xf>
    <xf numFmtId="199" fontId="8" fillId="0" borderId="0" xfId="0" applyNumberFormat="1" applyFont="1" applyFill="1" applyBorder="1" applyAlignment="1" applyProtection="1" quotePrefix="1">
      <alignment horizontal="fill"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 quotePrefix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33" fillId="0" borderId="0" xfId="0" applyFont="1" applyAlignment="1" applyProtection="1">
      <alignment horizontal="center"/>
      <protection/>
    </xf>
    <xf numFmtId="0" fontId="34" fillId="0" borderId="0" xfId="0" applyFont="1" applyBorder="1" applyAlignment="1" applyProtection="1" quotePrefix="1">
      <alignment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0" fontId="0" fillId="0" borderId="0" xfId="0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/>
      <protection hidden="1"/>
    </xf>
    <xf numFmtId="49" fontId="11" fillId="0" borderId="0" xfId="0" applyNumberFormat="1" applyFont="1" applyFill="1" applyBorder="1" applyAlignment="1" applyProtection="1">
      <alignment vertical="center" wrapText="1"/>
      <protection hidden="1"/>
    </xf>
    <xf numFmtId="49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35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196" fontId="11" fillId="0" borderId="0" xfId="0" applyNumberFormat="1" applyFont="1" applyFill="1" applyBorder="1" applyAlignment="1" applyProtection="1">
      <alignment vertical="center"/>
      <protection hidden="1"/>
    </xf>
    <xf numFmtId="0" fontId="34" fillId="0" borderId="0" xfId="0" applyFont="1" applyBorder="1" applyAlignment="1" applyProtection="1" quotePrefix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 quotePrefix="1">
      <alignment/>
      <protection/>
    </xf>
    <xf numFmtId="0" fontId="0" fillId="0" borderId="0" xfId="0" applyFill="1" applyAlignment="1" applyProtection="1">
      <alignment vertical="center"/>
      <protection hidden="1"/>
    </xf>
    <xf numFmtId="0" fontId="11" fillId="33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Alignment="1">
      <alignment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/>
      <protection/>
    </xf>
    <xf numFmtId="0" fontId="36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vertical="top"/>
      <protection hidden="1"/>
    </xf>
    <xf numFmtId="196" fontId="5" fillId="0" borderId="0" xfId="53" applyNumberFormat="1" applyFill="1" applyBorder="1" applyAlignment="1" applyProtection="1" quotePrefix="1">
      <alignment vertical="center"/>
      <protection hidden="1"/>
    </xf>
    <xf numFmtId="196" fontId="11" fillId="0" borderId="0" xfId="0" applyNumberFormat="1" applyFont="1" applyFill="1" applyBorder="1" applyAlignment="1" applyProtection="1">
      <alignment horizontal="center" vertical="center"/>
      <protection hidden="1"/>
    </xf>
    <xf numFmtId="196" fontId="11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53" applyFont="1" applyFill="1" applyBorder="1" applyAlignment="1" applyProtection="1" quotePrefix="1">
      <alignment horizontal="center" vertical="center"/>
      <protection hidden="1"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Font="1" applyBorder="1" applyAlignment="1" applyProtection="1">
      <alignment vertical="top"/>
      <protection/>
    </xf>
    <xf numFmtId="0" fontId="8" fillId="0" borderId="0" xfId="0" applyFont="1" applyBorder="1" applyAlignment="1" applyProtection="1">
      <alignment vertical="top"/>
      <protection/>
    </xf>
    <xf numFmtId="196" fontId="15" fillId="0" borderId="0" xfId="0" applyNumberFormat="1" applyFont="1" applyFill="1" applyBorder="1" applyAlignment="1" applyProtection="1">
      <alignment vertical="center"/>
      <protection hidden="1"/>
    </xf>
    <xf numFmtId="0" fontId="15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top"/>
      <protection/>
    </xf>
    <xf numFmtId="0" fontId="11" fillId="0" borderId="0" xfId="0" applyFont="1" applyFill="1" applyBorder="1" applyAlignment="1" applyProtection="1">
      <alignment vertical="top"/>
      <protection/>
    </xf>
    <xf numFmtId="196" fontId="25" fillId="0" borderId="0" xfId="0" applyNumberFormat="1" applyFont="1" applyFill="1" applyBorder="1" applyAlignment="1" applyProtection="1">
      <alignment vertical="center"/>
      <protection hidden="1"/>
    </xf>
    <xf numFmtId="0" fontId="25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NumberFormat="1" applyFont="1" applyFill="1" applyBorder="1" applyAlignment="1" applyProtection="1" quotePrefix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96" fontId="26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196" fontId="8" fillId="0" borderId="0" xfId="0" applyNumberFormat="1" applyFont="1" applyFill="1" applyBorder="1" applyAlignment="1" applyProtection="1">
      <alignment horizontal="center" vertical="center"/>
      <protection hidden="1"/>
    </xf>
    <xf numFmtId="196" fontId="8" fillId="0" borderId="0" xfId="0" applyNumberFormat="1" applyFont="1" applyBorder="1" applyAlignment="1" applyProtection="1">
      <alignment/>
      <protection/>
    </xf>
    <xf numFmtId="196" fontId="8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vertical="center"/>
      <protection/>
    </xf>
    <xf numFmtId="196" fontId="8" fillId="0" borderId="0" xfId="0" applyNumberFormat="1" applyFont="1" applyBorder="1" applyAlignment="1" applyProtection="1">
      <alignment horizontal="right"/>
      <protection/>
    </xf>
    <xf numFmtId="0" fontId="34" fillId="0" borderId="0" xfId="0" applyFont="1" applyFill="1" applyBorder="1" applyAlignment="1" applyProtection="1" quotePrefix="1">
      <alignment vertical="center"/>
      <protection/>
    </xf>
    <xf numFmtId="0" fontId="34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/>
      <protection/>
    </xf>
    <xf numFmtId="196" fontId="11" fillId="0" borderId="0" xfId="0" applyNumberFormat="1" applyFont="1" applyBorder="1" applyAlignment="1" applyProtection="1">
      <alignment/>
      <protection/>
    </xf>
    <xf numFmtId="197" fontId="8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20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right" vertical="center"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 quotePrefix="1">
      <alignment horizontal="left" vertical="center"/>
      <protection/>
    </xf>
    <xf numFmtId="0" fontId="8" fillId="0" borderId="0" xfId="0" applyFont="1" applyFill="1" applyBorder="1" applyAlignment="1" applyProtection="1">
      <alignment horizontal="centerContinuous" vertical="center"/>
      <protection/>
    </xf>
    <xf numFmtId="2" fontId="8" fillId="0" borderId="0" xfId="0" applyNumberFormat="1" applyFont="1" applyFill="1" applyBorder="1" applyAlignment="1" applyProtection="1">
      <alignment vertical="center"/>
      <protection/>
    </xf>
    <xf numFmtId="2" fontId="11" fillId="0" borderId="0" xfId="0" applyNumberFormat="1" applyFont="1" applyFill="1" applyBorder="1" applyAlignment="1" applyProtection="1">
      <alignment horizontal="left" vertical="center"/>
      <protection/>
    </xf>
    <xf numFmtId="2" fontId="25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0" xfId="0" applyNumberFormat="1" applyFont="1" applyFill="1" applyBorder="1" applyAlignment="1" applyProtection="1">
      <alignment horizontal="left" vertical="center"/>
      <protection/>
    </xf>
    <xf numFmtId="1" fontId="8" fillId="0" borderId="0" xfId="0" applyNumberFormat="1" applyFont="1" applyFill="1" applyBorder="1" applyAlignment="1" applyProtection="1">
      <alignment horizontal="center" vertical="center"/>
      <protection/>
    </xf>
    <xf numFmtId="2" fontId="8" fillId="0" borderId="0" xfId="0" applyNumberFormat="1" applyFont="1" applyFill="1" applyBorder="1" applyAlignment="1" applyProtection="1">
      <alignment horizontal="center" vertical="center"/>
      <protection/>
    </xf>
    <xf numFmtId="2" fontId="8" fillId="0" borderId="0" xfId="0" applyNumberFormat="1" applyFont="1" applyFill="1" applyBorder="1" applyAlignment="1" applyProtection="1">
      <alignment horizontal="left" vertical="center"/>
      <protection/>
    </xf>
    <xf numFmtId="200" fontId="8" fillId="0" borderId="0" xfId="0" applyNumberFormat="1" applyFont="1" applyFill="1" applyBorder="1" applyAlignment="1" applyProtection="1">
      <alignment vertical="center"/>
      <protection/>
    </xf>
    <xf numFmtId="2" fontId="8" fillId="0" borderId="0" xfId="0" applyNumberFormat="1" applyFont="1" applyFill="1" applyBorder="1" applyAlignment="1" applyProtection="1" quotePrefix="1">
      <alignment horizontal="center" vertical="center"/>
      <protection/>
    </xf>
    <xf numFmtId="199" fontId="23" fillId="0" borderId="0" xfId="0" applyNumberFormat="1" applyFont="1" applyFill="1" applyBorder="1" applyAlignment="1" applyProtection="1">
      <alignment vertical="center"/>
      <protection/>
    </xf>
    <xf numFmtId="201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5" fillId="33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33" borderId="0" xfId="0" applyNumberFormat="1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196" fontId="15" fillId="33" borderId="0" xfId="0" applyNumberFormat="1" applyFont="1" applyFill="1" applyBorder="1" applyAlignment="1" applyProtection="1">
      <alignment vertical="center"/>
      <protection hidden="1"/>
    </xf>
    <xf numFmtId="0" fontId="37" fillId="0" borderId="0" xfId="0" applyFont="1" applyAlignment="1">
      <alignment vertical="center"/>
    </xf>
    <xf numFmtId="0" fontId="1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7" fillId="34" borderId="0" xfId="0" applyFont="1" applyFill="1" applyAlignment="1" applyProtection="1">
      <alignment vertical="center"/>
      <protection/>
    </xf>
    <xf numFmtId="0" fontId="8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 vertical="center"/>
      <protection/>
    </xf>
    <xf numFmtId="0" fontId="9" fillId="34" borderId="0" xfId="0" applyFont="1" applyFill="1" applyAlignment="1" applyProtection="1">
      <alignment vertical="center"/>
      <protection/>
    </xf>
    <xf numFmtId="0" fontId="10" fillId="34" borderId="0" xfId="0" applyFont="1" applyFill="1" applyAlignment="1" applyProtection="1">
      <alignment horizontal="right" vertical="center"/>
      <protection/>
    </xf>
    <xf numFmtId="0" fontId="12" fillId="34" borderId="0" xfId="0" applyFont="1" applyFill="1" applyAlignment="1" applyProtection="1">
      <alignment vertical="center"/>
      <protection/>
    </xf>
    <xf numFmtId="0" fontId="11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8" fillId="34" borderId="0" xfId="0" applyFont="1" applyFill="1" applyAlignment="1" applyProtection="1">
      <alignment vertical="center"/>
      <protection/>
    </xf>
    <xf numFmtId="49" fontId="11" fillId="34" borderId="0" xfId="0" applyNumberFormat="1" applyFont="1" applyFill="1" applyBorder="1" applyAlignment="1" applyProtection="1">
      <alignment vertical="center" wrapText="1"/>
      <protection/>
    </xf>
    <xf numFmtId="0" fontId="11" fillId="34" borderId="0" xfId="0" applyFont="1" applyFill="1" applyAlignment="1" applyProtection="1">
      <alignment vertical="center"/>
      <protection/>
    </xf>
    <xf numFmtId="0" fontId="11" fillId="34" borderId="0" xfId="0" applyFont="1" applyFill="1" applyAlignment="1" applyProtection="1">
      <alignment horizontal="left" vertical="center"/>
      <protection/>
    </xf>
    <xf numFmtId="49" fontId="11" fillId="34" borderId="0" xfId="0" applyNumberFormat="1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0" fontId="16" fillId="34" borderId="0" xfId="53" applyFont="1" applyFill="1" applyBorder="1" applyAlignment="1" applyProtection="1">
      <alignment horizontal="center" vertical="center"/>
      <protection/>
    </xf>
    <xf numFmtId="0" fontId="7" fillId="34" borderId="0" xfId="53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/>
      <protection/>
    </xf>
    <xf numFmtId="0" fontId="11" fillId="34" borderId="0" xfId="0" applyFont="1" applyFill="1" applyAlignment="1" applyProtection="1" quotePrefix="1">
      <alignment horizontal="left" vertical="center"/>
      <protection/>
    </xf>
    <xf numFmtId="196" fontId="11" fillId="34" borderId="0" xfId="0" applyNumberFormat="1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196" fontId="15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 vertical="top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1" fillId="34" borderId="0" xfId="0" applyNumberFormat="1" applyFont="1" applyFill="1" applyBorder="1" applyAlignment="1" applyProtection="1">
      <alignment vertical="center" wrapText="1"/>
      <protection/>
    </xf>
    <xf numFmtId="0" fontId="19" fillId="34" borderId="0" xfId="0" applyFont="1" applyFill="1" applyAlignment="1" applyProtection="1">
      <alignment vertical="top"/>
      <protection/>
    </xf>
    <xf numFmtId="0" fontId="8" fillId="34" borderId="0" xfId="0" applyFont="1" applyFill="1" applyAlignment="1" applyProtection="1">
      <alignment vertical="top"/>
      <protection/>
    </xf>
    <xf numFmtId="0" fontId="0" fillId="34" borderId="0" xfId="0" applyNumberFormat="1" applyFill="1" applyAlignment="1" applyProtection="1">
      <alignment vertical="top"/>
      <protection/>
    </xf>
    <xf numFmtId="0" fontId="21" fillId="34" borderId="0" xfId="0" applyFont="1" applyFill="1" applyAlignment="1" applyProtection="1">
      <alignment vertical="top"/>
      <protection/>
    </xf>
    <xf numFmtId="0" fontId="8" fillId="34" borderId="0" xfId="0" applyFont="1" applyFill="1" applyBorder="1" applyAlignment="1" applyProtection="1">
      <alignment vertical="center"/>
      <protection/>
    </xf>
    <xf numFmtId="0" fontId="16" fillId="34" borderId="0" xfId="53" applyFont="1" applyFill="1" applyBorder="1" applyAlignment="1" applyProtection="1" quotePrefix="1">
      <alignment horizontal="center" vertical="center"/>
      <protection/>
    </xf>
    <xf numFmtId="0" fontId="7" fillId="34" borderId="0" xfId="53" applyNumberFormat="1" applyFont="1" applyFill="1" applyBorder="1" applyAlignment="1" applyProtection="1" quotePrefix="1">
      <alignment horizontal="center" vertical="center" wrapText="1"/>
      <protection/>
    </xf>
    <xf numFmtId="0" fontId="7" fillId="34" borderId="0" xfId="53" applyNumberFormat="1" applyFont="1" applyFill="1" applyBorder="1" applyAlignment="1" applyProtection="1">
      <alignment horizontal="center" vertical="center"/>
      <protection/>
    </xf>
    <xf numFmtId="0" fontId="7" fillId="34" borderId="0" xfId="53" applyFont="1" applyFill="1" applyBorder="1" applyAlignment="1" applyProtection="1" quotePrefix="1">
      <alignment horizontal="center" vertical="center"/>
      <protection/>
    </xf>
    <xf numFmtId="196" fontId="22" fillId="34" borderId="0" xfId="0" applyNumberFormat="1" applyFont="1" applyFill="1" applyBorder="1" applyAlignment="1" applyProtection="1">
      <alignment vertical="center"/>
      <protection/>
    </xf>
    <xf numFmtId="0" fontId="22" fillId="34" borderId="0" xfId="0" applyNumberFormat="1" applyFont="1" applyFill="1" applyBorder="1" applyAlignment="1" applyProtection="1">
      <alignment vertical="center"/>
      <protection/>
    </xf>
    <xf numFmtId="0" fontId="11" fillId="34" borderId="0" xfId="0" applyNumberFormat="1" applyFont="1" applyFill="1" applyBorder="1" applyAlignment="1" applyProtection="1">
      <alignment vertical="center"/>
      <protection/>
    </xf>
    <xf numFmtId="0" fontId="5" fillId="34" borderId="0" xfId="53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horizontal="center"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5" fillId="34" borderId="0" xfId="53" applyFill="1" applyBorder="1" applyAlignment="1" applyProtection="1" quotePrefix="1">
      <alignment vertical="center"/>
      <protection/>
    </xf>
    <xf numFmtId="196" fontId="11" fillId="34" borderId="0" xfId="0" applyNumberFormat="1" applyFont="1" applyFill="1" applyBorder="1" applyAlignment="1" applyProtection="1">
      <alignment vertical="center" wrapText="1"/>
      <protection/>
    </xf>
    <xf numFmtId="0" fontId="5" fillId="34" borderId="0" xfId="53" applyFill="1" applyAlignment="1" applyProtection="1">
      <alignment/>
      <protection/>
    </xf>
    <xf numFmtId="0" fontId="23" fillId="34" borderId="0" xfId="0" applyNumberFormat="1" applyFont="1" applyFill="1" applyBorder="1" applyAlignment="1" applyProtection="1">
      <alignment horizontal="center" vertical="center"/>
      <protection/>
    </xf>
    <xf numFmtId="196" fontId="23" fillId="34" borderId="0" xfId="0" applyNumberFormat="1" applyFont="1" applyFill="1" applyBorder="1" applyAlignment="1" applyProtection="1">
      <alignment horizontal="center" vertical="center"/>
      <protection/>
    </xf>
    <xf numFmtId="196" fontId="25" fillId="34" borderId="0" xfId="0" applyNumberFormat="1" applyFont="1" applyFill="1" applyBorder="1" applyAlignment="1" applyProtection="1">
      <alignment vertical="center"/>
      <protection/>
    </xf>
    <xf numFmtId="0" fontId="25" fillId="34" borderId="0" xfId="0" applyNumberFormat="1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left" vertical="center"/>
      <protection/>
    </xf>
    <xf numFmtId="0" fontId="11" fillId="34" borderId="0" xfId="0" applyNumberFormat="1" applyFont="1" applyFill="1" applyBorder="1" applyAlignment="1" applyProtection="1">
      <alignment horizontal="right" vertical="center"/>
      <protection/>
    </xf>
    <xf numFmtId="0" fontId="26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 quotePrefix="1">
      <alignment horizontal="left" vertical="center"/>
      <protection/>
    </xf>
    <xf numFmtId="0" fontId="8" fillId="34" borderId="0" xfId="0" applyNumberFormat="1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center"/>
      <protection/>
    </xf>
    <xf numFmtId="197" fontId="8" fillId="34" borderId="0" xfId="0" applyNumberFormat="1" applyFont="1" applyFill="1" applyAlignment="1" applyProtection="1">
      <alignment vertical="center"/>
      <protection/>
    </xf>
    <xf numFmtId="197" fontId="8" fillId="34" borderId="0" xfId="0" applyNumberFormat="1" applyFont="1" applyFill="1" applyAlignment="1" applyProtection="1">
      <alignment horizontal="right" vertical="center"/>
      <protection/>
    </xf>
    <xf numFmtId="0" fontId="8" fillId="34" borderId="0" xfId="0" applyFont="1" applyFill="1" applyAlignment="1" applyProtection="1">
      <alignment horizontal="right" vertical="center"/>
      <protection/>
    </xf>
    <xf numFmtId="0" fontId="11" fillId="34" borderId="0" xfId="0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 quotePrefix="1">
      <alignment horizontal="center" vertical="center"/>
      <protection/>
    </xf>
    <xf numFmtId="0" fontId="26" fillId="34" borderId="0" xfId="0" applyFont="1" applyFill="1" applyBorder="1" applyAlignment="1" applyProtection="1">
      <alignment horizontal="left" vertical="center"/>
      <protection/>
    </xf>
    <xf numFmtId="197" fontId="8" fillId="34" borderId="0" xfId="0" applyNumberFormat="1" applyFont="1" applyFill="1" applyBorder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 horizontal="center" vertical="center"/>
      <protection/>
    </xf>
    <xf numFmtId="0" fontId="0" fillId="34" borderId="0" xfId="0" applyFill="1" applyAlignment="1" applyProtection="1">
      <alignment wrapText="1"/>
      <protection/>
    </xf>
    <xf numFmtId="0" fontId="8" fillId="34" borderId="0" xfId="0" applyNumberFormat="1" applyFont="1" applyFill="1" applyAlignment="1" applyProtection="1">
      <alignment/>
      <protection/>
    </xf>
    <xf numFmtId="196" fontId="8" fillId="34" borderId="0" xfId="0" applyNumberFormat="1" applyFont="1" applyFill="1" applyAlignment="1" applyProtection="1">
      <alignment/>
      <protection/>
    </xf>
    <xf numFmtId="0" fontId="8" fillId="34" borderId="0" xfId="0" applyFont="1" applyFill="1" applyAlignment="1" applyProtection="1">
      <alignment horizontal="left" vertical="center"/>
      <protection/>
    </xf>
    <xf numFmtId="197" fontId="25" fillId="34" borderId="0" xfId="0" applyNumberFormat="1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/>
      <protection/>
    </xf>
    <xf numFmtId="197" fontId="25" fillId="34" borderId="0" xfId="0" applyNumberFormat="1" applyFont="1" applyFill="1" applyBorder="1" applyAlignment="1" applyProtection="1">
      <alignment horizontal="center" vertical="center"/>
      <protection/>
    </xf>
    <xf numFmtId="197" fontId="8" fillId="34" borderId="0" xfId="0" applyNumberFormat="1" applyFont="1" applyFill="1" applyBorder="1" applyAlignment="1" applyProtection="1">
      <alignment vertical="center"/>
      <protection/>
    </xf>
    <xf numFmtId="197" fontId="26" fillId="34" borderId="0" xfId="0" applyNumberFormat="1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vertical="center"/>
      <protection/>
    </xf>
    <xf numFmtId="0" fontId="28" fillId="34" borderId="0" xfId="0" applyFont="1" applyFill="1" applyAlignment="1" applyProtection="1">
      <alignment vertical="center"/>
      <protection/>
    </xf>
    <xf numFmtId="0" fontId="8" fillId="34" borderId="0" xfId="0" applyFont="1" applyFill="1" applyBorder="1" applyAlignment="1" applyProtection="1" quotePrefix="1">
      <alignment horizontal="right" vertical="center"/>
      <protection/>
    </xf>
    <xf numFmtId="198" fontId="8" fillId="34" borderId="0" xfId="0" applyNumberFormat="1" applyFont="1" applyFill="1" applyBorder="1" applyAlignment="1" applyProtection="1" quotePrefix="1">
      <alignment vertical="center"/>
      <protection/>
    </xf>
    <xf numFmtId="199" fontId="8" fillId="34" borderId="0" xfId="0" applyNumberFormat="1" applyFont="1" applyFill="1" applyAlignment="1" applyProtection="1">
      <alignment vertical="center"/>
      <protection/>
    </xf>
    <xf numFmtId="199" fontId="8" fillId="34" borderId="0" xfId="0" applyNumberFormat="1" applyFont="1" applyFill="1" applyBorder="1" applyAlignment="1" applyProtection="1">
      <alignment vertical="center"/>
      <protection/>
    </xf>
    <xf numFmtId="0" fontId="26" fillId="34" borderId="0" xfId="0" applyFont="1" applyFill="1" applyBorder="1" applyAlignment="1" applyProtection="1" quotePrefix="1">
      <alignment horizontal="right" vertical="center"/>
      <protection/>
    </xf>
    <xf numFmtId="198" fontId="26" fillId="34" borderId="0" xfId="0" applyNumberFormat="1" applyFont="1" applyFill="1" applyBorder="1" applyAlignment="1" applyProtection="1">
      <alignment vertical="center"/>
      <protection/>
    </xf>
    <xf numFmtId="0" fontId="26" fillId="34" borderId="0" xfId="0" applyFont="1" applyFill="1" applyBorder="1" applyAlignment="1" applyProtection="1" quotePrefix="1">
      <alignment horizontal="left" vertical="center"/>
      <protection/>
    </xf>
    <xf numFmtId="199" fontId="8" fillId="34" borderId="0" xfId="0" applyNumberFormat="1" applyFont="1" applyFill="1" applyBorder="1" applyAlignment="1" applyProtection="1" quotePrefix="1">
      <alignment horizontal="fill" vertical="center"/>
      <protection/>
    </xf>
    <xf numFmtId="0" fontId="28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 quotePrefix="1">
      <alignment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right" vertical="center"/>
      <protection/>
    </xf>
    <xf numFmtId="0" fontId="16" fillId="34" borderId="0" xfId="0" applyFont="1" applyFill="1" applyBorder="1" applyAlignment="1" applyProtection="1">
      <alignment vertical="center"/>
      <protection/>
    </xf>
    <xf numFmtId="0" fontId="29" fillId="34" borderId="0" xfId="0" applyFont="1" applyFill="1" applyAlignment="1" applyProtection="1">
      <alignment horizontal="right" vertical="center"/>
      <protection/>
    </xf>
    <xf numFmtId="0" fontId="30" fillId="34" borderId="0" xfId="0" applyFont="1" applyFill="1" applyAlignment="1" applyProtection="1">
      <alignment horizontal="left" vertical="center" wrapText="1"/>
      <protection/>
    </xf>
    <xf numFmtId="1" fontId="21" fillId="34" borderId="0" xfId="0" applyNumberFormat="1" applyFont="1" applyFill="1" applyAlignment="1" applyProtection="1">
      <alignment horizontal="center" vertical="center"/>
      <protection/>
    </xf>
    <xf numFmtId="0" fontId="7" fillId="34" borderId="0" xfId="0" applyFont="1" applyFill="1" applyAlignment="1" applyProtection="1" quotePrefix="1">
      <alignment horizontal="left" vertical="center"/>
      <protection/>
    </xf>
    <xf numFmtId="0" fontId="21" fillId="34" borderId="0" xfId="0" applyFont="1" applyFill="1" applyBorder="1" applyAlignment="1" applyProtection="1">
      <alignment vertical="center"/>
      <protection/>
    </xf>
    <xf numFmtId="2" fontId="21" fillId="34" borderId="0" xfId="0" applyNumberFormat="1" applyFont="1" applyFill="1" applyBorder="1" applyAlignment="1" applyProtection="1">
      <alignment horizontal="center" vertical="center"/>
      <protection/>
    </xf>
    <xf numFmtId="0" fontId="31" fillId="34" borderId="0" xfId="0" applyFont="1" applyFill="1" applyBorder="1" applyAlignment="1" applyProtection="1" quotePrefix="1">
      <alignment horizontal="left" vertical="center"/>
      <protection/>
    </xf>
    <xf numFmtId="0" fontId="7" fillId="34" borderId="0" xfId="0" applyFont="1" applyFill="1" applyBorder="1" applyAlignment="1" applyProtection="1" quotePrefix="1">
      <alignment horizontal="left" vertical="center"/>
      <protection/>
    </xf>
    <xf numFmtId="1" fontId="21" fillId="34" borderId="0" xfId="0" applyNumberFormat="1" applyFont="1" applyFill="1" applyBorder="1" applyAlignment="1" applyProtection="1">
      <alignment horizontal="center" vertical="center"/>
      <protection/>
    </xf>
    <xf numFmtId="0" fontId="31" fillId="34" borderId="0" xfId="0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centerContinuous" vertical="center"/>
      <protection/>
    </xf>
    <xf numFmtId="2" fontId="7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 quotePrefix="1">
      <alignment horizontal="center"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7" fillId="34" borderId="0" xfId="0" applyFont="1" applyFill="1" applyBorder="1" applyAlignment="1" applyProtection="1" quotePrefix="1">
      <alignment horizontal="right" vertical="center"/>
      <protection/>
    </xf>
    <xf numFmtId="2" fontId="21" fillId="34" borderId="0" xfId="0" applyNumberFormat="1" applyFont="1" applyFill="1" applyBorder="1" applyAlignment="1" applyProtection="1">
      <alignment horizontal="left" vertical="center"/>
      <protection/>
    </xf>
    <xf numFmtId="2" fontId="32" fillId="34" borderId="0" xfId="0" applyNumberFormat="1" applyFont="1" applyFill="1" applyBorder="1" applyAlignment="1" applyProtection="1">
      <alignment horizontal="center" vertical="center"/>
      <protection/>
    </xf>
    <xf numFmtId="1" fontId="21" fillId="34" borderId="0" xfId="0" applyNumberFormat="1" applyFont="1" applyFill="1" applyBorder="1" applyAlignment="1" applyProtection="1">
      <alignment horizontal="left" vertical="center"/>
      <protection/>
    </xf>
    <xf numFmtId="1" fontId="7" fillId="34" borderId="0" xfId="0" applyNumberFormat="1" applyFont="1" applyFill="1" applyBorder="1" applyAlignment="1" applyProtection="1">
      <alignment horizontal="center" vertical="center"/>
      <protection/>
    </xf>
    <xf numFmtId="2" fontId="7" fillId="34" borderId="0" xfId="0" applyNumberFormat="1" applyFont="1" applyFill="1" applyBorder="1" applyAlignment="1" applyProtection="1">
      <alignment horizontal="center" vertical="center"/>
      <protection/>
    </xf>
    <xf numFmtId="2" fontId="7" fillId="34" borderId="0" xfId="0" applyNumberFormat="1" applyFont="1" applyFill="1" applyBorder="1" applyAlignment="1" applyProtection="1">
      <alignment horizontal="left" vertical="center"/>
      <protection/>
    </xf>
    <xf numFmtId="200" fontId="7" fillId="34" borderId="0" xfId="0" applyNumberFormat="1" applyFont="1" applyFill="1" applyBorder="1" applyAlignment="1" applyProtection="1">
      <alignment vertical="center"/>
      <protection/>
    </xf>
    <xf numFmtId="2" fontId="7" fillId="34" borderId="0" xfId="0" applyNumberFormat="1" applyFont="1" applyFill="1" applyBorder="1" applyAlignment="1" applyProtection="1" quotePrefix="1">
      <alignment horizontal="center" vertical="center"/>
      <protection/>
    </xf>
    <xf numFmtId="199" fontId="31" fillId="34" borderId="0" xfId="0" applyNumberFormat="1" applyFont="1" applyFill="1" applyBorder="1" applyAlignment="1" applyProtection="1">
      <alignment vertical="center"/>
      <protection/>
    </xf>
    <xf numFmtId="199" fontId="7" fillId="34" borderId="0" xfId="0" applyNumberFormat="1" applyFont="1" applyFill="1" applyBorder="1" applyAlignment="1" applyProtection="1" quotePrefix="1">
      <alignment horizontal="fill" vertical="center"/>
      <protection/>
    </xf>
    <xf numFmtId="201" fontId="7" fillId="34" borderId="0" xfId="0" applyNumberFormat="1" applyFont="1" applyFill="1" applyAlignment="1" applyProtection="1">
      <alignment vertical="center"/>
      <protection/>
    </xf>
    <xf numFmtId="0" fontId="27" fillId="34" borderId="0" xfId="0" applyFont="1" applyFill="1" applyAlignment="1" applyProtection="1">
      <alignment vertical="center"/>
      <protection/>
    </xf>
    <xf numFmtId="0" fontId="30" fillId="34" borderId="0" xfId="0" applyFont="1" applyFill="1" applyAlignment="1" applyProtection="1" quotePrefix="1">
      <alignment horizontal="left" vertical="center"/>
      <protection/>
    </xf>
    <xf numFmtId="2" fontId="26" fillId="35" borderId="0" xfId="0" applyNumberFormat="1" applyFont="1" applyFill="1" applyBorder="1" applyAlignment="1" applyProtection="1">
      <alignment horizontal="center" vertical="center"/>
      <protection/>
    </xf>
    <xf numFmtId="196" fontId="23" fillId="34" borderId="0" xfId="0" applyNumberFormat="1" applyFont="1" applyFill="1" applyBorder="1" applyAlignment="1" applyProtection="1">
      <alignment vertical="center"/>
      <protection/>
    </xf>
    <xf numFmtId="0" fontId="24" fillId="34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196" fontId="19" fillId="34" borderId="0" xfId="0" applyNumberFormat="1" applyFont="1" applyFill="1" applyBorder="1" applyAlignment="1" applyProtection="1">
      <alignment vertical="top"/>
      <protection/>
    </xf>
    <xf numFmtId="0" fontId="0" fillId="34" borderId="0" xfId="0" applyFill="1" applyAlignment="1" applyProtection="1">
      <alignment vertical="top"/>
      <protection/>
    </xf>
    <xf numFmtId="0" fontId="8" fillId="34" borderId="0" xfId="0" applyFont="1" applyFill="1" applyAlignment="1" applyProtection="1">
      <alignment vertical="center"/>
      <protection/>
    </xf>
    <xf numFmtId="196" fontId="15" fillId="33" borderId="11" xfId="0" applyNumberFormat="1" applyFont="1" applyFill="1" applyBorder="1" applyAlignment="1" applyProtection="1">
      <alignment vertical="center"/>
      <protection locked="0"/>
    </xf>
    <xf numFmtId="0" fontId="1" fillId="33" borderId="12" xfId="0" applyFont="1" applyFill="1" applyBorder="1" applyAlignment="1" applyProtection="1">
      <alignment vertical="center"/>
      <protection locked="0"/>
    </xf>
    <xf numFmtId="0" fontId="1" fillId="33" borderId="13" xfId="0" applyFont="1" applyFill="1" applyBorder="1" applyAlignment="1" applyProtection="1">
      <alignment vertical="center"/>
      <protection locked="0"/>
    </xf>
    <xf numFmtId="196" fontId="8" fillId="34" borderId="0" xfId="0" applyNumberFormat="1" applyFont="1" applyFill="1" applyBorder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196" fontId="11" fillId="34" borderId="0" xfId="0" applyNumberFormat="1" applyFont="1" applyFill="1" applyBorder="1" applyAlignment="1" applyProtection="1">
      <alignment vertical="center"/>
      <protection/>
    </xf>
    <xf numFmtId="0" fontId="14" fillId="34" borderId="0" xfId="0" applyFont="1" applyFill="1" applyAlignment="1" applyProtection="1">
      <alignment vertical="center"/>
      <protection/>
    </xf>
    <xf numFmtId="196" fontId="26" fillId="34" borderId="0" xfId="0" applyNumberFormat="1" applyFont="1" applyFill="1" applyBorder="1" applyAlignment="1" applyProtection="1">
      <alignment vertical="center"/>
      <protection/>
    </xf>
    <xf numFmtId="0" fontId="41" fillId="34" borderId="0" xfId="0" applyFont="1" applyFill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Alignment="1" applyProtection="1">
      <alignment vertical="center" wrapText="1"/>
      <protection/>
    </xf>
    <xf numFmtId="0" fontId="13" fillId="34" borderId="0" xfId="0" applyFont="1" applyFill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center"/>
      <protection/>
    </xf>
    <xf numFmtId="0" fontId="15" fillId="33" borderId="11" xfId="0" applyFont="1" applyFill="1" applyBorder="1" applyAlignment="1" applyProtection="1">
      <alignment horizontal="left" vertical="center"/>
      <protection locked="0"/>
    </xf>
    <xf numFmtId="0" fontId="7" fillId="34" borderId="0" xfId="53" applyFont="1" applyFill="1" applyBorder="1" applyAlignment="1" applyProtection="1">
      <alignment horizontal="center" vertical="center"/>
      <protection/>
    </xf>
    <xf numFmtId="0" fontId="7" fillId="34" borderId="0" xfId="53" applyFont="1" applyFill="1" applyBorder="1" applyAlignment="1" applyProtection="1">
      <alignment vertical="center"/>
      <protection/>
    </xf>
    <xf numFmtId="0" fontId="15" fillId="33" borderId="11" xfId="0" applyFont="1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0" fillId="34" borderId="14" xfId="0" applyFill="1" applyBorder="1" applyAlignment="1" applyProtection="1">
      <alignment vertical="center"/>
      <protection/>
    </xf>
    <xf numFmtId="196" fontId="11" fillId="33" borderId="0" xfId="0" applyNumberFormat="1" applyFont="1" applyFill="1" applyBorder="1" applyAlignment="1" applyProtection="1">
      <alignment vertical="center"/>
      <protection hidden="1"/>
    </xf>
    <xf numFmtId="0" fontId="0" fillId="33" borderId="0" xfId="0" applyFill="1" applyAlignment="1">
      <alignment/>
    </xf>
    <xf numFmtId="0" fontId="11" fillId="33" borderId="0" xfId="0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0" fontId="8" fillId="0" borderId="0" xfId="0" applyFont="1" applyFill="1" applyBorder="1" applyAlignment="1" applyProtection="1">
      <alignment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02225"/>
          <c:w val="0.91675"/>
          <c:h val="0.90625"/>
        </c:manualLayout>
      </c:layout>
      <c:scatterChart>
        <c:scatterStyle val="lineMarker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'Calculator eco.energ.'!$D$49:$D$54</c:f>
              <c:numCache/>
            </c:numRef>
          </c:xVal>
          <c:yVal>
            <c:numRef>
              <c:f>'Calculator eco.energ.'!$E$49:$E$54</c:f>
              <c:numCache/>
            </c:numRef>
          </c:yVal>
          <c:smooth val="0"/>
        </c:ser>
        <c:axId val="23116079"/>
        <c:axId val="6718120"/>
      </c:scatterChart>
      <c:valAx>
        <c:axId val="23116079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Numar de ani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18120"/>
        <c:crosses val="autoZero"/>
        <c:crossBetween val="midCat"/>
        <c:dispUnits/>
      </c:valAx>
      <c:valAx>
        <c:axId val="6718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Economie in Euro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1607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2225"/>
          <c:w val="0.91375"/>
          <c:h val="0.90625"/>
        </c:manualLayout>
      </c:layout>
      <c:scatterChart>
        <c:scatterStyle val="lineMarker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'Calculator eco.energ.'!$H$44:$H$49</c:f>
              <c:numCache/>
            </c:numRef>
          </c:xVal>
          <c:yVal>
            <c:numRef>
              <c:f>'Calculator eco.energ.'!$I$44:$I$49</c:f>
              <c:numCache/>
            </c:numRef>
          </c:yVal>
          <c:smooth val="0"/>
        </c:ser>
        <c:axId val="60463081"/>
        <c:axId val="7296818"/>
      </c:scatterChart>
      <c:valAx>
        <c:axId val="60463081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Numar de ani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96818"/>
        <c:crosses val="autoZero"/>
        <c:crossBetween val="midCat"/>
        <c:dispUnits/>
      </c:valAx>
      <c:valAx>
        <c:axId val="7296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Economie in kg CO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6308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39</xdr:row>
      <xdr:rowOff>0</xdr:rowOff>
    </xdr:from>
    <xdr:to>
      <xdr:col>4</xdr:col>
      <xdr:colOff>952500</xdr:colOff>
      <xdr:row>58</xdr:row>
      <xdr:rowOff>9525</xdr:rowOff>
    </xdr:to>
    <xdr:graphicFrame>
      <xdr:nvGraphicFramePr>
        <xdr:cNvPr id="1" name="Chart 1"/>
        <xdr:cNvGraphicFramePr/>
      </xdr:nvGraphicFramePr>
      <xdr:xfrm>
        <a:off x="838200" y="11830050"/>
        <a:ext cx="48958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952500</xdr:colOff>
      <xdr:row>39</xdr:row>
      <xdr:rowOff>0</xdr:rowOff>
    </xdr:from>
    <xdr:to>
      <xdr:col>11</xdr:col>
      <xdr:colOff>0</xdr:colOff>
      <xdr:row>58</xdr:row>
      <xdr:rowOff>9525</xdr:rowOff>
    </xdr:to>
    <xdr:graphicFrame>
      <xdr:nvGraphicFramePr>
        <xdr:cNvPr id="2" name="Chart 2"/>
        <xdr:cNvGraphicFramePr/>
      </xdr:nvGraphicFramePr>
      <xdr:xfrm>
        <a:off x="5734050" y="11830050"/>
        <a:ext cx="47148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37</xdr:row>
      <xdr:rowOff>19050</xdr:rowOff>
    </xdr:from>
    <xdr:to>
      <xdr:col>4</xdr:col>
      <xdr:colOff>352425</xdr:colOff>
      <xdr:row>37</xdr:row>
      <xdr:rowOff>295275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85825" y="11268075"/>
          <a:ext cx="42481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Vedere anuala de ansamblu a economiei de energie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1076325</xdr:colOff>
      <xdr:row>36</xdr:row>
      <xdr:rowOff>171450</xdr:rowOff>
    </xdr:from>
    <xdr:to>
      <xdr:col>10</xdr:col>
      <xdr:colOff>866775</xdr:colOff>
      <xdr:row>38</xdr:row>
      <xdr:rowOff>85725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857875" y="11172825"/>
          <a:ext cx="45434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Vedere anuala de ansamblu a potentialului de reducere de  CO</a:t>
          </a:r>
          <a:r>
            <a:rPr lang="en-US" cap="none" sz="14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571500</xdr:colOff>
      <xdr:row>37</xdr:row>
      <xdr:rowOff>142875</xdr:rowOff>
    </xdr:from>
    <xdr:to>
      <xdr:col>4</xdr:col>
      <xdr:colOff>600075</xdr:colOff>
      <xdr:row>37</xdr:row>
      <xdr:rowOff>180975</xdr:rowOff>
    </xdr:to>
    <xdr:sp>
      <xdr:nvSpPr>
        <xdr:cNvPr id="5" name="Freeform 5"/>
        <xdr:cNvSpPr>
          <a:spLocks/>
        </xdr:cNvSpPr>
      </xdr:nvSpPr>
      <xdr:spPr>
        <a:xfrm>
          <a:off x="5353050" y="11391900"/>
          <a:ext cx="28575" cy="38100"/>
        </a:xfrm>
        <a:custGeom>
          <a:pathLst>
            <a:path h="4" w="3">
              <a:moveTo>
                <a:pt x="0" y="0"/>
              </a:moveTo>
              <a:lnTo>
                <a:pt x="0" y="0"/>
              </a:lnTo>
              <a:lnTo>
                <a:pt x="1" y="0"/>
              </a:lnTo>
              <a:lnTo>
                <a:pt x="2" y="0"/>
              </a:lnTo>
              <a:lnTo>
                <a:pt x="2" y="1"/>
              </a:lnTo>
              <a:lnTo>
                <a:pt x="3" y="2"/>
              </a:lnTo>
              <a:lnTo>
                <a:pt x="3" y="3"/>
              </a:lnTo>
              <a:lnTo>
                <a:pt x="3" y="4"/>
              </a:lnTo>
              <a:lnTo>
                <a:pt x="2" y="4"/>
              </a:lnTo>
              <a:lnTo>
                <a:pt x="1" y="4"/>
              </a:lnTo>
              <a:lnTo>
                <a:pt x="0" y="4"/>
              </a:lnTo>
              <a:lnTo>
                <a:pt x="0" y="3"/>
              </a:lnTo>
              <a:lnTo>
                <a:pt x="0" y="2"/>
              </a:lnTo>
              <a:lnTo>
                <a:pt x="0" y="1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37</xdr:row>
      <xdr:rowOff>123825</xdr:rowOff>
    </xdr:from>
    <xdr:to>
      <xdr:col>4</xdr:col>
      <xdr:colOff>723900</xdr:colOff>
      <xdr:row>37</xdr:row>
      <xdr:rowOff>190500</xdr:rowOff>
    </xdr:to>
    <xdr:sp>
      <xdr:nvSpPr>
        <xdr:cNvPr id="6" name="Freeform 6"/>
        <xdr:cNvSpPr>
          <a:spLocks/>
        </xdr:cNvSpPr>
      </xdr:nvSpPr>
      <xdr:spPr>
        <a:xfrm>
          <a:off x="5486400" y="11372850"/>
          <a:ext cx="19050" cy="66675"/>
        </a:xfrm>
        <a:custGeom>
          <a:pathLst>
            <a:path h="6" w="2">
              <a:moveTo>
                <a:pt x="2" y="0"/>
              </a:moveTo>
              <a:lnTo>
                <a:pt x="2" y="0"/>
              </a:lnTo>
              <a:lnTo>
                <a:pt x="1" y="0"/>
              </a:lnTo>
              <a:lnTo>
                <a:pt x="0" y="0"/>
              </a:lnTo>
              <a:lnTo>
                <a:pt x="0" y="1"/>
              </a:lnTo>
              <a:lnTo>
                <a:pt x="0" y="3"/>
              </a:lnTo>
              <a:lnTo>
                <a:pt x="0" y="5"/>
              </a:lnTo>
              <a:lnTo>
                <a:pt x="0" y="6"/>
              </a:lnTo>
              <a:lnTo>
                <a:pt x="1" y="6"/>
              </a:lnTo>
              <a:lnTo>
                <a:pt x="1" y="5"/>
              </a:lnTo>
              <a:lnTo>
                <a:pt x="2" y="5"/>
              </a:lnTo>
              <a:lnTo>
                <a:pt x="2" y="3"/>
              </a:lnTo>
              <a:lnTo>
                <a:pt x="2" y="2"/>
              </a:lnTo>
              <a:lnTo>
                <a:pt x="2" y="1"/>
              </a:lnTo>
              <a:lnTo>
                <a:pt x="2" y="0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37</xdr:row>
      <xdr:rowOff>123825</xdr:rowOff>
    </xdr:from>
    <xdr:to>
      <xdr:col>4</xdr:col>
      <xdr:colOff>762000</xdr:colOff>
      <xdr:row>37</xdr:row>
      <xdr:rowOff>171450</xdr:rowOff>
    </xdr:to>
    <xdr:sp>
      <xdr:nvSpPr>
        <xdr:cNvPr id="7" name="Freeform 7"/>
        <xdr:cNvSpPr>
          <a:spLocks/>
        </xdr:cNvSpPr>
      </xdr:nvSpPr>
      <xdr:spPr>
        <a:xfrm>
          <a:off x="5514975" y="11372850"/>
          <a:ext cx="28575" cy="47625"/>
        </a:xfrm>
        <a:custGeom>
          <a:pathLst>
            <a:path h="5" w="3">
              <a:moveTo>
                <a:pt x="0" y="0"/>
              </a:moveTo>
              <a:lnTo>
                <a:pt x="0" y="1"/>
              </a:lnTo>
              <a:lnTo>
                <a:pt x="0" y="2"/>
              </a:lnTo>
              <a:lnTo>
                <a:pt x="1" y="4"/>
              </a:lnTo>
              <a:lnTo>
                <a:pt x="1" y="5"/>
              </a:lnTo>
              <a:lnTo>
                <a:pt x="2" y="5"/>
              </a:lnTo>
              <a:lnTo>
                <a:pt x="2" y="4"/>
              </a:lnTo>
              <a:lnTo>
                <a:pt x="3" y="4"/>
              </a:lnTo>
              <a:lnTo>
                <a:pt x="3" y="5"/>
              </a:lnTo>
              <a:lnTo>
                <a:pt x="3" y="3"/>
              </a:lnTo>
              <a:lnTo>
                <a:pt x="3" y="2"/>
              </a:lnTo>
              <a:lnTo>
                <a:pt x="2" y="0"/>
              </a:lnTo>
              <a:lnTo>
                <a:pt x="1" y="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37</xdr:row>
      <xdr:rowOff>180975</xdr:rowOff>
    </xdr:from>
    <xdr:to>
      <xdr:col>4</xdr:col>
      <xdr:colOff>771525</xdr:colOff>
      <xdr:row>37</xdr:row>
      <xdr:rowOff>209550</xdr:rowOff>
    </xdr:to>
    <xdr:sp>
      <xdr:nvSpPr>
        <xdr:cNvPr id="8" name="Freeform 8"/>
        <xdr:cNvSpPr>
          <a:spLocks/>
        </xdr:cNvSpPr>
      </xdr:nvSpPr>
      <xdr:spPr>
        <a:xfrm>
          <a:off x="5524500" y="11430000"/>
          <a:ext cx="28575" cy="28575"/>
        </a:xfrm>
        <a:custGeom>
          <a:pathLst>
            <a:path h="3" w="4">
              <a:moveTo>
                <a:pt x="0" y="0"/>
              </a:moveTo>
              <a:lnTo>
                <a:pt x="1" y="1"/>
              </a:lnTo>
              <a:lnTo>
                <a:pt x="1" y="2"/>
              </a:lnTo>
              <a:lnTo>
                <a:pt x="1" y="3"/>
              </a:lnTo>
              <a:lnTo>
                <a:pt x="2" y="3"/>
              </a:lnTo>
              <a:lnTo>
                <a:pt x="3" y="3"/>
              </a:lnTo>
              <a:lnTo>
                <a:pt x="4" y="3"/>
              </a:lnTo>
              <a:lnTo>
                <a:pt x="3" y="2"/>
              </a:lnTo>
              <a:lnTo>
                <a:pt x="3" y="1"/>
              </a:lnTo>
              <a:lnTo>
                <a:pt x="3" y="0"/>
              </a:lnTo>
              <a:lnTo>
                <a:pt x="2" y="0"/>
              </a:lnTo>
              <a:lnTo>
                <a:pt x="1" y="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37</xdr:row>
      <xdr:rowOff>180975</xdr:rowOff>
    </xdr:from>
    <xdr:to>
      <xdr:col>4</xdr:col>
      <xdr:colOff>742950</xdr:colOff>
      <xdr:row>37</xdr:row>
      <xdr:rowOff>219075</xdr:rowOff>
    </xdr:to>
    <xdr:sp>
      <xdr:nvSpPr>
        <xdr:cNvPr id="9" name="Freeform 9"/>
        <xdr:cNvSpPr>
          <a:spLocks/>
        </xdr:cNvSpPr>
      </xdr:nvSpPr>
      <xdr:spPr>
        <a:xfrm>
          <a:off x="5495925" y="11430000"/>
          <a:ext cx="28575" cy="38100"/>
        </a:xfrm>
        <a:custGeom>
          <a:pathLst>
            <a:path h="4" w="3">
              <a:moveTo>
                <a:pt x="2" y="0"/>
              </a:moveTo>
              <a:lnTo>
                <a:pt x="2" y="1"/>
              </a:lnTo>
              <a:lnTo>
                <a:pt x="2" y="2"/>
              </a:lnTo>
              <a:lnTo>
                <a:pt x="2" y="3"/>
              </a:lnTo>
              <a:lnTo>
                <a:pt x="3" y="3"/>
              </a:lnTo>
              <a:lnTo>
                <a:pt x="3" y="4"/>
              </a:lnTo>
              <a:lnTo>
                <a:pt x="2" y="4"/>
              </a:lnTo>
              <a:lnTo>
                <a:pt x="1" y="4"/>
              </a:lnTo>
              <a:lnTo>
                <a:pt x="0" y="4"/>
              </a:lnTo>
              <a:lnTo>
                <a:pt x="0" y="3"/>
              </a:lnTo>
              <a:lnTo>
                <a:pt x="0" y="2"/>
              </a:lnTo>
              <a:lnTo>
                <a:pt x="0" y="1"/>
              </a:lnTo>
              <a:lnTo>
                <a:pt x="1" y="0"/>
              </a:lnTo>
              <a:lnTo>
                <a:pt x="2" y="0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38100</xdr:rowOff>
    </xdr:from>
    <xdr:to>
      <xdr:col>4</xdr:col>
      <xdr:colOff>609600</xdr:colOff>
      <xdr:row>18</xdr:row>
      <xdr:rowOff>200025</xdr:rowOff>
    </xdr:to>
    <xdr:sp>
      <xdr:nvSpPr>
        <xdr:cNvPr id="10" name="Rectangle 13"/>
        <xdr:cNvSpPr>
          <a:spLocks/>
        </xdr:cNvSpPr>
      </xdr:nvSpPr>
      <xdr:spPr>
        <a:xfrm>
          <a:off x="866775" y="5553075"/>
          <a:ext cx="45243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(Daca nu, se va lua implicit valoarea de 0,75)</a:t>
          </a:r>
        </a:p>
      </xdr:txBody>
    </xdr:sp>
    <xdr:clientData/>
  </xdr:twoCellAnchor>
  <xdr:twoCellAnchor>
    <xdr:from>
      <xdr:col>1</xdr:col>
      <xdr:colOff>38100</xdr:colOff>
      <xdr:row>20</xdr:row>
      <xdr:rowOff>38100</xdr:rowOff>
    </xdr:from>
    <xdr:to>
      <xdr:col>4</xdr:col>
      <xdr:colOff>609600</xdr:colOff>
      <xdr:row>20</xdr:row>
      <xdr:rowOff>200025</xdr:rowOff>
    </xdr:to>
    <xdr:sp>
      <xdr:nvSpPr>
        <xdr:cNvPr id="11" name="Rectangle 14"/>
        <xdr:cNvSpPr>
          <a:spLocks/>
        </xdr:cNvSpPr>
      </xdr:nvSpPr>
      <xdr:spPr>
        <a:xfrm>
          <a:off x="866775" y="6181725"/>
          <a:ext cx="45243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22</xdr:row>
      <xdr:rowOff>19050</xdr:rowOff>
    </xdr:from>
    <xdr:to>
      <xdr:col>4</xdr:col>
      <xdr:colOff>1200150</xdr:colOff>
      <xdr:row>22</xdr:row>
      <xdr:rowOff>200025</xdr:rowOff>
    </xdr:to>
    <xdr:sp>
      <xdr:nvSpPr>
        <xdr:cNvPr id="12" name="Rectangle 15"/>
        <xdr:cNvSpPr>
          <a:spLocks/>
        </xdr:cNvSpPr>
      </xdr:nvSpPr>
      <xdr:spPr>
        <a:xfrm>
          <a:off x="866775" y="6791325"/>
          <a:ext cx="51149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9525</xdr:colOff>
      <xdr:row>0</xdr:row>
      <xdr:rowOff>0</xdr:rowOff>
    </xdr:from>
    <xdr:to>
      <xdr:col>10</xdr:col>
      <xdr:colOff>295275</xdr:colOff>
      <xdr:row>3</xdr:row>
      <xdr:rowOff>228600</xdr:rowOff>
    </xdr:to>
    <xdr:pic>
      <xdr:nvPicPr>
        <xdr:cNvPr id="13" name="Picture 17" descr="REHAU_Wort+Bildmarke+Claim"/>
        <xdr:cNvPicPr preferRelativeResize="1">
          <a:picLocks noChangeAspect="1"/>
        </xdr:cNvPicPr>
      </xdr:nvPicPr>
      <xdr:blipFill>
        <a:blip r:embed="rId3"/>
        <a:srcRect t="11764" r="13079"/>
        <a:stretch>
          <a:fillRect/>
        </a:stretch>
      </xdr:blipFill>
      <xdr:spPr>
        <a:xfrm>
          <a:off x="7734300" y="0"/>
          <a:ext cx="2095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57</xdr:row>
      <xdr:rowOff>123825</xdr:rowOff>
    </xdr:from>
    <xdr:to>
      <xdr:col>4</xdr:col>
      <xdr:colOff>590550</xdr:colOff>
      <xdr:row>57</xdr:row>
      <xdr:rowOff>152400</xdr:rowOff>
    </xdr:to>
    <xdr:sp>
      <xdr:nvSpPr>
        <xdr:cNvPr id="1" name="Freeform 1"/>
        <xdr:cNvSpPr>
          <a:spLocks/>
        </xdr:cNvSpPr>
      </xdr:nvSpPr>
      <xdr:spPr>
        <a:xfrm>
          <a:off x="6400800" y="13630275"/>
          <a:ext cx="28575" cy="38100"/>
        </a:xfrm>
        <a:custGeom>
          <a:pathLst>
            <a:path h="4" w="3">
              <a:moveTo>
                <a:pt x="0" y="0"/>
              </a:moveTo>
              <a:lnTo>
                <a:pt x="0" y="0"/>
              </a:lnTo>
              <a:lnTo>
                <a:pt x="1" y="0"/>
              </a:lnTo>
              <a:lnTo>
                <a:pt x="2" y="0"/>
              </a:lnTo>
              <a:lnTo>
                <a:pt x="2" y="1"/>
              </a:lnTo>
              <a:lnTo>
                <a:pt x="3" y="2"/>
              </a:lnTo>
              <a:lnTo>
                <a:pt x="3" y="3"/>
              </a:lnTo>
              <a:lnTo>
                <a:pt x="3" y="4"/>
              </a:lnTo>
              <a:lnTo>
                <a:pt x="2" y="4"/>
              </a:lnTo>
              <a:lnTo>
                <a:pt x="1" y="4"/>
              </a:lnTo>
              <a:lnTo>
                <a:pt x="0" y="4"/>
              </a:lnTo>
              <a:lnTo>
                <a:pt x="0" y="3"/>
              </a:lnTo>
              <a:lnTo>
                <a:pt x="0" y="2"/>
              </a:lnTo>
              <a:lnTo>
                <a:pt x="0" y="1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57</xdr:row>
      <xdr:rowOff>123825</xdr:rowOff>
    </xdr:from>
    <xdr:to>
      <xdr:col>4</xdr:col>
      <xdr:colOff>733425</xdr:colOff>
      <xdr:row>57</xdr:row>
      <xdr:rowOff>161925</xdr:rowOff>
    </xdr:to>
    <xdr:sp>
      <xdr:nvSpPr>
        <xdr:cNvPr id="2" name="Freeform 2"/>
        <xdr:cNvSpPr>
          <a:spLocks/>
        </xdr:cNvSpPr>
      </xdr:nvSpPr>
      <xdr:spPr>
        <a:xfrm>
          <a:off x="6553200" y="13630275"/>
          <a:ext cx="19050" cy="47625"/>
        </a:xfrm>
        <a:custGeom>
          <a:pathLst>
            <a:path h="6" w="2">
              <a:moveTo>
                <a:pt x="2" y="0"/>
              </a:moveTo>
              <a:lnTo>
                <a:pt x="2" y="0"/>
              </a:lnTo>
              <a:lnTo>
                <a:pt x="1" y="0"/>
              </a:lnTo>
              <a:lnTo>
                <a:pt x="0" y="0"/>
              </a:lnTo>
              <a:lnTo>
                <a:pt x="0" y="1"/>
              </a:lnTo>
              <a:lnTo>
                <a:pt x="0" y="3"/>
              </a:lnTo>
              <a:lnTo>
                <a:pt x="0" y="5"/>
              </a:lnTo>
              <a:lnTo>
                <a:pt x="0" y="6"/>
              </a:lnTo>
              <a:lnTo>
                <a:pt x="1" y="6"/>
              </a:lnTo>
              <a:lnTo>
                <a:pt x="1" y="5"/>
              </a:lnTo>
              <a:lnTo>
                <a:pt x="2" y="5"/>
              </a:lnTo>
              <a:lnTo>
                <a:pt x="2" y="3"/>
              </a:lnTo>
              <a:lnTo>
                <a:pt x="2" y="2"/>
              </a:lnTo>
              <a:lnTo>
                <a:pt x="2" y="1"/>
              </a:lnTo>
              <a:lnTo>
                <a:pt x="2" y="0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57</xdr:row>
      <xdr:rowOff>123825</xdr:rowOff>
    </xdr:from>
    <xdr:to>
      <xdr:col>4</xdr:col>
      <xdr:colOff>762000</xdr:colOff>
      <xdr:row>57</xdr:row>
      <xdr:rowOff>161925</xdr:rowOff>
    </xdr:to>
    <xdr:sp>
      <xdr:nvSpPr>
        <xdr:cNvPr id="3" name="Freeform 3"/>
        <xdr:cNvSpPr>
          <a:spLocks/>
        </xdr:cNvSpPr>
      </xdr:nvSpPr>
      <xdr:spPr>
        <a:xfrm>
          <a:off x="6572250" y="13630275"/>
          <a:ext cx="28575" cy="47625"/>
        </a:xfrm>
        <a:custGeom>
          <a:pathLst>
            <a:path h="5" w="3">
              <a:moveTo>
                <a:pt x="0" y="0"/>
              </a:moveTo>
              <a:lnTo>
                <a:pt x="0" y="1"/>
              </a:lnTo>
              <a:lnTo>
                <a:pt x="0" y="2"/>
              </a:lnTo>
              <a:lnTo>
                <a:pt x="1" y="4"/>
              </a:lnTo>
              <a:lnTo>
                <a:pt x="1" y="5"/>
              </a:lnTo>
              <a:lnTo>
                <a:pt x="2" y="5"/>
              </a:lnTo>
              <a:lnTo>
                <a:pt x="2" y="4"/>
              </a:lnTo>
              <a:lnTo>
                <a:pt x="3" y="4"/>
              </a:lnTo>
              <a:lnTo>
                <a:pt x="3" y="5"/>
              </a:lnTo>
              <a:lnTo>
                <a:pt x="3" y="3"/>
              </a:lnTo>
              <a:lnTo>
                <a:pt x="3" y="2"/>
              </a:lnTo>
              <a:lnTo>
                <a:pt x="2" y="0"/>
              </a:lnTo>
              <a:lnTo>
                <a:pt x="1" y="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57</xdr:row>
      <xdr:rowOff>171450</xdr:rowOff>
    </xdr:from>
    <xdr:to>
      <xdr:col>4</xdr:col>
      <xdr:colOff>790575</xdr:colOff>
      <xdr:row>57</xdr:row>
      <xdr:rowOff>200025</xdr:rowOff>
    </xdr:to>
    <xdr:sp>
      <xdr:nvSpPr>
        <xdr:cNvPr id="4" name="Freeform 4"/>
        <xdr:cNvSpPr>
          <a:spLocks/>
        </xdr:cNvSpPr>
      </xdr:nvSpPr>
      <xdr:spPr>
        <a:xfrm>
          <a:off x="6581775" y="13677900"/>
          <a:ext cx="47625" cy="28575"/>
        </a:xfrm>
        <a:custGeom>
          <a:pathLst>
            <a:path h="3" w="4">
              <a:moveTo>
                <a:pt x="0" y="0"/>
              </a:moveTo>
              <a:lnTo>
                <a:pt x="1" y="1"/>
              </a:lnTo>
              <a:lnTo>
                <a:pt x="1" y="2"/>
              </a:lnTo>
              <a:lnTo>
                <a:pt x="1" y="3"/>
              </a:lnTo>
              <a:lnTo>
                <a:pt x="2" y="3"/>
              </a:lnTo>
              <a:lnTo>
                <a:pt x="3" y="3"/>
              </a:lnTo>
              <a:lnTo>
                <a:pt x="4" y="3"/>
              </a:lnTo>
              <a:lnTo>
                <a:pt x="3" y="2"/>
              </a:lnTo>
              <a:lnTo>
                <a:pt x="3" y="1"/>
              </a:lnTo>
              <a:lnTo>
                <a:pt x="3" y="0"/>
              </a:lnTo>
              <a:lnTo>
                <a:pt x="2" y="0"/>
              </a:lnTo>
              <a:lnTo>
                <a:pt x="1" y="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57</xdr:row>
      <xdr:rowOff>171450</xdr:rowOff>
    </xdr:from>
    <xdr:to>
      <xdr:col>4</xdr:col>
      <xdr:colOff>742950</xdr:colOff>
      <xdr:row>57</xdr:row>
      <xdr:rowOff>209550</xdr:rowOff>
    </xdr:to>
    <xdr:sp>
      <xdr:nvSpPr>
        <xdr:cNvPr id="5" name="Freeform 5"/>
        <xdr:cNvSpPr>
          <a:spLocks/>
        </xdr:cNvSpPr>
      </xdr:nvSpPr>
      <xdr:spPr>
        <a:xfrm>
          <a:off x="6553200" y="13677900"/>
          <a:ext cx="28575" cy="38100"/>
        </a:xfrm>
        <a:custGeom>
          <a:pathLst>
            <a:path h="4" w="3">
              <a:moveTo>
                <a:pt x="2" y="0"/>
              </a:moveTo>
              <a:lnTo>
                <a:pt x="2" y="1"/>
              </a:lnTo>
              <a:lnTo>
                <a:pt x="2" y="2"/>
              </a:lnTo>
              <a:lnTo>
                <a:pt x="2" y="3"/>
              </a:lnTo>
              <a:lnTo>
                <a:pt x="3" y="3"/>
              </a:lnTo>
              <a:lnTo>
                <a:pt x="3" y="4"/>
              </a:lnTo>
              <a:lnTo>
                <a:pt x="2" y="4"/>
              </a:lnTo>
              <a:lnTo>
                <a:pt x="1" y="4"/>
              </a:lnTo>
              <a:lnTo>
                <a:pt x="0" y="4"/>
              </a:lnTo>
              <a:lnTo>
                <a:pt x="0" y="3"/>
              </a:lnTo>
              <a:lnTo>
                <a:pt x="0" y="2"/>
              </a:lnTo>
              <a:lnTo>
                <a:pt x="0" y="1"/>
              </a:lnTo>
              <a:lnTo>
                <a:pt x="1" y="0"/>
              </a:lnTo>
              <a:lnTo>
                <a:pt x="2" y="0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51</xdr:row>
      <xdr:rowOff>123825</xdr:rowOff>
    </xdr:from>
    <xdr:to>
      <xdr:col>4</xdr:col>
      <xdr:colOff>590550</xdr:colOff>
      <xdr:row>51</xdr:row>
      <xdr:rowOff>152400</xdr:rowOff>
    </xdr:to>
    <xdr:sp>
      <xdr:nvSpPr>
        <xdr:cNvPr id="6" name="Freeform 8"/>
        <xdr:cNvSpPr>
          <a:spLocks/>
        </xdr:cNvSpPr>
      </xdr:nvSpPr>
      <xdr:spPr>
        <a:xfrm>
          <a:off x="6400800" y="12144375"/>
          <a:ext cx="28575" cy="38100"/>
        </a:xfrm>
        <a:custGeom>
          <a:pathLst>
            <a:path h="4" w="3">
              <a:moveTo>
                <a:pt x="0" y="0"/>
              </a:moveTo>
              <a:lnTo>
                <a:pt x="0" y="0"/>
              </a:lnTo>
              <a:lnTo>
                <a:pt x="1" y="0"/>
              </a:lnTo>
              <a:lnTo>
                <a:pt x="2" y="0"/>
              </a:lnTo>
              <a:lnTo>
                <a:pt x="2" y="1"/>
              </a:lnTo>
              <a:lnTo>
                <a:pt x="3" y="2"/>
              </a:lnTo>
              <a:lnTo>
                <a:pt x="3" y="3"/>
              </a:lnTo>
              <a:lnTo>
                <a:pt x="3" y="4"/>
              </a:lnTo>
              <a:lnTo>
                <a:pt x="2" y="4"/>
              </a:lnTo>
              <a:lnTo>
                <a:pt x="1" y="4"/>
              </a:lnTo>
              <a:lnTo>
                <a:pt x="0" y="4"/>
              </a:lnTo>
              <a:lnTo>
                <a:pt x="0" y="3"/>
              </a:lnTo>
              <a:lnTo>
                <a:pt x="0" y="2"/>
              </a:lnTo>
              <a:lnTo>
                <a:pt x="0" y="1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51</xdr:row>
      <xdr:rowOff>123825</xdr:rowOff>
    </xdr:from>
    <xdr:to>
      <xdr:col>4</xdr:col>
      <xdr:colOff>733425</xdr:colOff>
      <xdr:row>51</xdr:row>
      <xdr:rowOff>161925</xdr:rowOff>
    </xdr:to>
    <xdr:sp>
      <xdr:nvSpPr>
        <xdr:cNvPr id="7" name="Freeform 9"/>
        <xdr:cNvSpPr>
          <a:spLocks/>
        </xdr:cNvSpPr>
      </xdr:nvSpPr>
      <xdr:spPr>
        <a:xfrm>
          <a:off x="6553200" y="12144375"/>
          <a:ext cx="19050" cy="47625"/>
        </a:xfrm>
        <a:custGeom>
          <a:pathLst>
            <a:path h="6" w="2">
              <a:moveTo>
                <a:pt x="2" y="0"/>
              </a:moveTo>
              <a:lnTo>
                <a:pt x="2" y="0"/>
              </a:lnTo>
              <a:lnTo>
                <a:pt x="1" y="0"/>
              </a:lnTo>
              <a:lnTo>
                <a:pt x="0" y="0"/>
              </a:lnTo>
              <a:lnTo>
                <a:pt x="0" y="1"/>
              </a:lnTo>
              <a:lnTo>
                <a:pt x="0" y="3"/>
              </a:lnTo>
              <a:lnTo>
                <a:pt x="0" y="5"/>
              </a:lnTo>
              <a:lnTo>
                <a:pt x="0" y="6"/>
              </a:lnTo>
              <a:lnTo>
                <a:pt x="1" y="6"/>
              </a:lnTo>
              <a:lnTo>
                <a:pt x="1" y="5"/>
              </a:lnTo>
              <a:lnTo>
                <a:pt x="2" y="5"/>
              </a:lnTo>
              <a:lnTo>
                <a:pt x="2" y="3"/>
              </a:lnTo>
              <a:lnTo>
                <a:pt x="2" y="2"/>
              </a:lnTo>
              <a:lnTo>
                <a:pt x="2" y="1"/>
              </a:lnTo>
              <a:lnTo>
                <a:pt x="2" y="0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51</xdr:row>
      <xdr:rowOff>123825</xdr:rowOff>
    </xdr:from>
    <xdr:to>
      <xdr:col>4</xdr:col>
      <xdr:colOff>762000</xdr:colOff>
      <xdr:row>51</xdr:row>
      <xdr:rowOff>161925</xdr:rowOff>
    </xdr:to>
    <xdr:sp>
      <xdr:nvSpPr>
        <xdr:cNvPr id="8" name="Freeform 10"/>
        <xdr:cNvSpPr>
          <a:spLocks/>
        </xdr:cNvSpPr>
      </xdr:nvSpPr>
      <xdr:spPr>
        <a:xfrm>
          <a:off x="6572250" y="12144375"/>
          <a:ext cx="28575" cy="47625"/>
        </a:xfrm>
        <a:custGeom>
          <a:pathLst>
            <a:path h="5" w="3">
              <a:moveTo>
                <a:pt x="0" y="0"/>
              </a:moveTo>
              <a:lnTo>
                <a:pt x="0" y="1"/>
              </a:lnTo>
              <a:lnTo>
                <a:pt x="0" y="2"/>
              </a:lnTo>
              <a:lnTo>
                <a:pt x="1" y="4"/>
              </a:lnTo>
              <a:lnTo>
                <a:pt x="1" y="5"/>
              </a:lnTo>
              <a:lnTo>
                <a:pt x="2" y="5"/>
              </a:lnTo>
              <a:lnTo>
                <a:pt x="2" y="4"/>
              </a:lnTo>
              <a:lnTo>
                <a:pt x="3" y="4"/>
              </a:lnTo>
              <a:lnTo>
                <a:pt x="3" y="5"/>
              </a:lnTo>
              <a:lnTo>
                <a:pt x="3" y="3"/>
              </a:lnTo>
              <a:lnTo>
                <a:pt x="3" y="2"/>
              </a:lnTo>
              <a:lnTo>
                <a:pt x="2" y="0"/>
              </a:lnTo>
              <a:lnTo>
                <a:pt x="1" y="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51</xdr:row>
      <xdr:rowOff>171450</xdr:rowOff>
    </xdr:from>
    <xdr:to>
      <xdr:col>4</xdr:col>
      <xdr:colOff>790575</xdr:colOff>
      <xdr:row>51</xdr:row>
      <xdr:rowOff>200025</xdr:rowOff>
    </xdr:to>
    <xdr:sp>
      <xdr:nvSpPr>
        <xdr:cNvPr id="9" name="Freeform 11"/>
        <xdr:cNvSpPr>
          <a:spLocks/>
        </xdr:cNvSpPr>
      </xdr:nvSpPr>
      <xdr:spPr>
        <a:xfrm>
          <a:off x="6581775" y="12192000"/>
          <a:ext cx="47625" cy="28575"/>
        </a:xfrm>
        <a:custGeom>
          <a:pathLst>
            <a:path h="3" w="4">
              <a:moveTo>
                <a:pt x="0" y="0"/>
              </a:moveTo>
              <a:lnTo>
                <a:pt x="1" y="1"/>
              </a:lnTo>
              <a:lnTo>
                <a:pt x="1" y="2"/>
              </a:lnTo>
              <a:lnTo>
                <a:pt x="1" y="3"/>
              </a:lnTo>
              <a:lnTo>
                <a:pt x="2" y="3"/>
              </a:lnTo>
              <a:lnTo>
                <a:pt x="3" y="3"/>
              </a:lnTo>
              <a:lnTo>
                <a:pt x="4" y="3"/>
              </a:lnTo>
              <a:lnTo>
                <a:pt x="3" y="2"/>
              </a:lnTo>
              <a:lnTo>
                <a:pt x="3" y="1"/>
              </a:lnTo>
              <a:lnTo>
                <a:pt x="3" y="0"/>
              </a:lnTo>
              <a:lnTo>
                <a:pt x="2" y="0"/>
              </a:lnTo>
              <a:lnTo>
                <a:pt x="1" y="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51</xdr:row>
      <xdr:rowOff>171450</xdr:rowOff>
    </xdr:from>
    <xdr:to>
      <xdr:col>4</xdr:col>
      <xdr:colOff>742950</xdr:colOff>
      <xdr:row>51</xdr:row>
      <xdr:rowOff>209550</xdr:rowOff>
    </xdr:to>
    <xdr:sp>
      <xdr:nvSpPr>
        <xdr:cNvPr id="10" name="Freeform 12"/>
        <xdr:cNvSpPr>
          <a:spLocks/>
        </xdr:cNvSpPr>
      </xdr:nvSpPr>
      <xdr:spPr>
        <a:xfrm>
          <a:off x="6553200" y="12192000"/>
          <a:ext cx="28575" cy="38100"/>
        </a:xfrm>
        <a:custGeom>
          <a:pathLst>
            <a:path h="4" w="3">
              <a:moveTo>
                <a:pt x="2" y="0"/>
              </a:moveTo>
              <a:lnTo>
                <a:pt x="2" y="1"/>
              </a:lnTo>
              <a:lnTo>
                <a:pt x="2" y="2"/>
              </a:lnTo>
              <a:lnTo>
                <a:pt x="2" y="3"/>
              </a:lnTo>
              <a:lnTo>
                <a:pt x="3" y="3"/>
              </a:lnTo>
              <a:lnTo>
                <a:pt x="3" y="4"/>
              </a:lnTo>
              <a:lnTo>
                <a:pt x="2" y="4"/>
              </a:lnTo>
              <a:lnTo>
                <a:pt x="1" y="4"/>
              </a:lnTo>
              <a:lnTo>
                <a:pt x="0" y="4"/>
              </a:lnTo>
              <a:lnTo>
                <a:pt x="0" y="3"/>
              </a:lnTo>
              <a:lnTo>
                <a:pt x="0" y="2"/>
              </a:lnTo>
              <a:lnTo>
                <a:pt x="0" y="1"/>
              </a:lnTo>
              <a:lnTo>
                <a:pt x="1" y="0"/>
              </a:lnTo>
              <a:lnTo>
                <a:pt x="2" y="0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9525</xdr:colOff>
      <xdr:row>0</xdr:row>
      <xdr:rowOff>0</xdr:rowOff>
    </xdr:from>
    <xdr:to>
      <xdr:col>4</xdr:col>
      <xdr:colOff>2114550</xdr:colOff>
      <xdr:row>3</xdr:row>
      <xdr:rowOff>152400</xdr:rowOff>
    </xdr:to>
    <xdr:pic>
      <xdr:nvPicPr>
        <xdr:cNvPr id="11" name="Picture 15" descr="REHAU_Wort+Bildmarke+Claim"/>
        <xdr:cNvPicPr preferRelativeResize="1">
          <a:picLocks noChangeAspect="1"/>
        </xdr:cNvPicPr>
      </xdr:nvPicPr>
      <xdr:blipFill>
        <a:blip r:embed="rId1"/>
        <a:srcRect t="11764" r="13079"/>
        <a:stretch>
          <a:fillRect/>
        </a:stretch>
      </xdr:blipFill>
      <xdr:spPr>
        <a:xfrm>
          <a:off x="5848350" y="0"/>
          <a:ext cx="21050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46"/>
  <sheetViews>
    <sheetView tabSelected="1" zoomScale="85" zoomScaleNormal="85" zoomScaleSheetLayoutView="75" zoomScalePageLayoutView="0" workbookViewId="0" topLeftCell="A25">
      <selection activeCell="F16" sqref="F16"/>
    </sheetView>
  </sheetViews>
  <sheetFormatPr defaultColWidth="0" defaultRowHeight="12.75"/>
  <cols>
    <col min="1" max="1" width="12.421875" style="1" customWidth="1"/>
    <col min="2" max="2" width="27.7109375" style="2" customWidth="1"/>
    <col min="3" max="3" width="6.421875" style="2" customWidth="1"/>
    <col min="4" max="4" width="25.140625" style="2" customWidth="1"/>
    <col min="5" max="5" width="21.8515625" style="2" customWidth="1"/>
    <col min="6" max="6" width="12.140625" style="2" customWidth="1"/>
    <col min="7" max="7" width="10.140625" style="2" customWidth="1"/>
    <col min="8" max="8" width="13.421875" style="2" customWidth="1"/>
    <col min="9" max="9" width="5.421875" style="2" customWidth="1"/>
    <col min="10" max="10" width="8.28125" style="1" customWidth="1"/>
    <col min="11" max="11" width="13.7109375" style="3" customWidth="1"/>
    <col min="12" max="12" width="25.7109375" style="3" hidden="1" customWidth="1"/>
    <col min="13" max="13" width="72.8515625" style="3" hidden="1" customWidth="1"/>
    <col min="14" max="14" width="10.28125" style="3" hidden="1" customWidth="1"/>
    <col min="15" max="15" width="9.7109375" style="3" hidden="1" customWidth="1"/>
    <col min="16" max="16" width="10.7109375" style="3" hidden="1" customWidth="1"/>
    <col min="17" max="17" width="10.421875" style="3" hidden="1" customWidth="1"/>
    <col min="18" max="18" width="10.140625" style="3" hidden="1" customWidth="1"/>
    <col min="19" max="19" width="8.57421875" style="3" hidden="1" customWidth="1"/>
    <col min="20" max="20" width="32.57421875" style="4" hidden="1" customWidth="1"/>
    <col min="21" max="21" width="9.421875" style="4" hidden="1" customWidth="1"/>
    <col min="22" max="22" width="12.421875" style="3" hidden="1" customWidth="1"/>
    <col min="23" max="23" width="10.00390625" style="3" hidden="1" customWidth="1"/>
    <col min="24" max="24" width="9.140625" style="3" hidden="1" customWidth="1"/>
    <col min="25" max="25" width="12.421875" style="3" hidden="1" customWidth="1"/>
    <col min="26" max="26" width="62.57421875" style="3" hidden="1" customWidth="1"/>
    <col min="27" max="27" width="7.421875" style="3" hidden="1" customWidth="1"/>
    <col min="28" max="28" width="12.28125" style="5" hidden="1" customWidth="1"/>
    <col min="29" max="29" width="12.421875" style="5" hidden="1" customWidth="1"/>
    <col min="30" max="30" width="3.8515625" style="5" hidden="1" customWidth="1"/>
    <col min="31" max="16384" width="12.421875" style="5" hidden="1" customWidth="1"/>
  </cols>
  <sheetData>
    <row r="1" spans="1:11" ht="19.5" customHeight="1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9"/>
    </row>
    <row r="2" spans="1:13" ht="19.5" customHeight="1">
      <c r="A2" s="178"/>
      <c r="B2" s="180"/>
      <c r="C2" s="181"/>
      <c r="D2" s="181"/>
      <c r="E2" s="180"/>
      <c r="F2" s="180"/>
      <c r="G2" s="180"/>
      <c r="H2" s="178"/>
      <c r="I2" s="178"/>
      <c r="J2" s="178"/>
      <c r="K2" s="182"/>
      <c r="L2" s="8"/>
      <c r="M2" s="9"/>
    </row>
    <row r="3" spans="1:13" ht="19.5" customHeight="1">
      <c r="A3" s="178"/>
      <c r="B3" s="180"/>
      <c r="C3" s="180"/>
      <c r="D3" s="180"/>
      <c r="E3" s="180"/>
      <c r="F3" s="180"/>
      <c r="G3" s="183"/>
      <c r="H3" s="178"/>
      <c r="I3" s="180"/>
      <c r="J3" s="180"/>
      <c r="K3" s="184"/>
      <c r="L3" s="9"/>
      <c r="M3" s="9"/>
    </row>
    <row r="4" spans="1:13" ht="19.5" customHeight="1">
      <c r="A4" s="178"/>
      <c r="B4" s="180"/>
      <c r="C4" s="180"/>
      <c r="D4" s="180"/>
      <c r="E4" s="180"/>
      <c r="F4" s="180"/>
      <c r="G4" s="180"/>
      <c r="H4" s="180"/>
      <c r="I4" s="180"/>
      <c r="J4" s="180"/>
      <c r="K4" s="184"/>
      <c r="L4" s="9"/>
      <c r="M4" s="9"/>
    </row>
    <row r="5" spans="1:13" ht="34.5" customHeight="1">
      <c r="A5" s="178"/>
      <c r="B5" s="311" t="s">
        <v>30</v>
      </c>
      <c r="C5" s="312"/>
      <c r="D5" s="312"/>
      <c r="E5" s="312"/>
      <c r="F5" s="312"/>
      <c r="G5" s="312"/>
      <c r="H5" s="312"/>
      <c r="I5" s="312"/>
      <c r="J5" s="312"/>
      <c r="K5" s="312"/>
      <c r="L5" s="12"/>
      <c r="M5" s="9"/>
    </row>
    <row r="6" spans="1:17" ht="19.5" customHeight="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9"/>
      <c r="M6" s="9"/>
      <c r="Q6" s="13"/>
    </row>
    <row r="7" spans="1:17" ht="39.75" customHeight="1">
      <c r="A7" s="178"/>
      <c r="B7" s="310" t="s">
        <v>58</v>
      </c>
      <c r="C7" s="304"/>
      <c r="D7" s="304"/>
      <c r="E7" s="304"/>
      <c r="F7" s="304"/>
      <c r="G7" s="304"/>
      <c r="H7" s="304"/>
      <c r="I7" s="304"/>
      <c r="J7" s="304"/>
      <c r="K7" s="304"/>
      <c r="L7" s="14"/>
      <c r="M7" s="9"/>
      <c r="Q7" s="13"/>
    </row>
    <row r="8" spans="1:17" ht="19.5" customHeight="1">
      <c r="A8" s="186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4"/>
      <c r="O8" s="15"/>
      <c r="Q8" s="13"/>
    </row>
    <row r="9" spans="1:17" ht="24.75" customHeight="1">
      <c r="A9" s="186"/>
      <c r="B9" s="186" t="s">
        <v>39</v>
      </c>
      <c r="C9" s="187"/>
      <c r="D9" s="187"/>
      <c r="E9" s="188"/>
      <c r="F9" s="189"/>
      <c r="G9" s="190"/>
      <c r="H9" s="191"/>
      <c r="I9" s="188"/>
      <c r="J9" s="188"/>
      <c r="K9" s="184"/>
      <c r="L9" s="9"/>
      <c r="O9" s="15"/>
      <c r="Q9" s="13"/>
    </row>
    <row r="10" spans="1:30" ht="24.75" customHeight="1">
      <c r="A10" s="186"/>
      <c r="B10" s="313" t="s">
        <v>150</v>
      </c>
      <c r="C10" s="301"/>
      <c r="D10" s="301"/>
      <c r="E10" s="302"/>
      <c r="F10" s="188"/>
      <c r="G10" s="192"/>
      <c r="H10" s="314"/>
      <c r="I10" s="315"/>
      <c r="J10" s="315"/>
      <c r="K10" s="194"/>
      <c r="L10" s="20"/>
      <c r="M10" s="21" t="s">
        <v>32</v>
      </c>
      <c r="N10" s="19"/>
      <c r="P10" s="15"/>
      <c r="R10" s="3">
        <v>5.2</v>
      </c>
      <c r="T10" s="4" t="s">
        <v>59</v>
      </c>
      <c r="U10" s="4">
        <v>3460</v>
      </c>
      <c r="W10" s="3" t="s">
        <v>31</v>
      </c>
      <c r="X10" s="3">
        <v>11800</v>
      </c>
      <c r="Z10" s="3" t="s">
        <v>134</v>
      </c>
      <c r="AA10" s="3">
        <v>1.6</v>
      </c>
      <c r="AB10" s="22">
        <f>IF(OR($B$26=$Z$10,$B$26=$Z$11),1.3,IF(OR($B$26=$Z$12,$B$26=$Z$13,$B$26=$Z$14,$B$26=$Z$15,$B$26=$Z$16,$B$26=$Z$17,$B$26=$Z$18,$B$26=$Z$20,$B$26=$Z$21),1.3,IF($B$26=$Z$19,0.8)))</f>
        <v>1.3</v>
      </c>
      <c r="AD10" s="5">
        <v>4</v>
      </c>
    </row>
    <row r="11" spans="1:30" ht="19.5" customHeight="1">
      <c r="A11" s="186"/>
      <c r="B11" s="195"/>
      <c r="C11" s="191"/>
      <c r="D11" s="191"/>
      <c r="E11" s="195"/>
      <c r="F11" s="188"/>
      <c r="G11" s="191"/>
      <c r="H11" s="192"/>
      <c r="I11" s="192"/>
      <c r="J11" s="192"/>
      <c r="K11" s="179"/>
      <c r="M11" s="9" t="s">
        <v>33</v>
      </c>
      <c r="P11" s="15"/>
      <c r="R11" s="3">
        <v>2.5</v>
      </c>
      <c r="T11" s="4" t="s">
        <v>60</v>
      </c>
      <c r="U11" s="4">
        <v>3300</v>
      </c>
      <c r="W11" s="3" t="s">
        <v>41</v>
      </c>
      <c r="X11" s="3">
        <v>12500</v>
      </c>
      <c r="Z11" s="3" t="s">
        <v>0</v>
      </c>
      <c r="AA11" s="3">
        <v>1.6</v>
      </c>
      <c r="AB11" s="22">
        <f>IF(OR($B$26=$Z$10,$B$26=$Z$11),1.2,IF(OR($B$26=$Z$12,$B$26=$Z$13,$B$26=$Z$14,$B$26=$Z$15,$B$26=$Z$16,$B$26=$Z$17,$B$26=$Z$18,$B$26=$Z$20,$B$26=$Z$21),1.2,IF($B$26=$Z$19,0.7)))</f>
        <v>1.2</v>
      </c>
      <c r="AD11" s="5">
        <v>6</v>
      </c>
    </row>
    <row r="12" spans="1:30" ht="26.25" customHeight="1">
      <c r="A12" s="186"/>
      <c r="B12" s="189" t="s">
        <v>57</v>
      </c>
      <c r="C12" s="191"/>
      <c r="D12" s="191"/>
      <c r="E12" s="195"/>
      <c r="F12" s="23">
        <v>52</v>
      </c>
      <c r="G12" s="188" t="s">
        <v>37</v>
      </c>
      <c r="H12" s="191"/>
      <c r="I12" s="188"/>
      <c r="J12" s="188"/>
      <c r="K12" s="179"/>
      <c r="M12" s="176" t="s">
        <v>34</v>
      </c>
      <c r="N12" s="9"/>
      <c r="R12" s="3">
        <v>2.5</v>
      </c>
      <c r="T12" s="4" t="s">
        <v>61</v>
      </c>
      <c r="U12" s="4">
        <v>3020</v>
      </c>
      <c r="AB12" s="22">
        <f>IF(OR($B$26=$Z$10,$B$26=$Z$11),1.1,IF(OR($B$26=$Z$12,$B$26=$Z$13,$B$26=$Z$14,$B$26=$Z$15,$B$26=$Z$16,$B$26=$Z$17,$B$26=$Z$18,$B$26=$Z$20,$B$26=$Z$21),1.1,IF($B$26=$Z$19,0.6)))</f>
        <v>1.1</v>
      </c>
      <c r="AD12" s="5">
        <v>8</v>
      </c>
    </row>
    <row r="13" spans="1:30" ht="23.25" customHeight="1">
      <c r="A13" s="186"/>
      <c r="B13" s="188"/>
      <c r="C13" s="188"/>
      <c r="D13" s="188"/>
      <c r="E13" s="188"/>
      <c r="F13" s="188"/>
      <c r="G13" s="188"/>
      <c r="H13" s="188"/>
      <c r="I13" s="188"/>
      <c r="J13" s="188"/>
      <c r="K13" s="179"/>
      <c r="M13" s="177" t="s">
        <v>152</v>
      </c>
      <c r="N13" s="9"/>
      <c r="R13" s="3">
        <v>3</v>
      </c>
      <c r="T13" s="4" t="s">
        <v>62</v>
      </c>
      <c r="U13" s="4">
        <v>3120</v>
      </c>
      <c r="AB13" s="22">
        <f>IF(OR($B$26=$Z$10,$B$26=$Z$11),1,IF(OR($B$26=$Z$12,$B$26=$Z$13,$B$26=$Z$14,$B$26=$Z$15,$B$26=$Z$16,$B$26=$Z$17,$B$26=$Z$18,$B$26=$Z$20,$B$26=$Z$21),1,IF($B$26=$Z$19,0.5)))</f>
        <v>1</v>
      </c>
      <c r="AD13" s="5">
        <v>12</v>
      </c>
    </row>
    <row r="14" spans="1:30" ht="23.25" customHeight="1">
      <c r="A14" s="186"/>
      <c r="B14" s="191" t="s">
        <v>38</v>
      </c>
      <c r="C14" s="191"/>
      <c r="D14" s="191"/>
      <c r="E14" s="178"/>
      <c r="F14" s="316" t="s">
        <v>71</v>
      </c>
      <c r="G14" s="317"/>
      <c r="H14" s="318"/>
      <c r="I14" s="188"/>
      <c r="J14" s="188"/>
      <c r="K14" s="179"/>
      <c r="M14" s="176" t="s">
        <v>35</v>
      </c>
      <c r="N14" s="9"/>
      <c r="R14" s="3">
        <v>2.8</v>
      </c>
      <c r="T14" s="4" t="s">
        <v>63</v>
      </c>
      <c r="U14" s="4">
        <v>3630</v>
      </c>
      <c r="Z14" s="3" t="s">
        <v>135</v>
      </c>
      <c r="AA14" s="3">
        <v>1.3</v>
      </c>
      <c r="AB14" s="22">
        <f>IF(OR($B$26=$Z$10,$B$26=$Z$11),"",IF(OR($B$26=$Z$12,$B$26=$Z$13,$B$26=$Z$14,$B$26=$Z$15,$B$26=$Z$16,$B$26=$Z$17,$B$26=$Z$18,$B$26=$Z$20,$B$26=$Z$21),0.9,IF($B$26=$Z$19,"")))</f>
        <v>0.9</v>
      </c>
      <c r="AD14" s="5">
        <v>16</v>
      </c>
    </row>
    <row r="15" spans="1:30" ht="24" customHeight="1">
      <c r="A15" s="186"/>
      <c r="B15" s="196"/>
      <c r="C15" s="196"/>
      <c r="D15" s="196"/>
      <c r="E15" s="196"/>
      <c r="F15" s="196"/>
      <c r="G15" s="196"/>
      <c r="H15" s="191" t="s">
        <v>1</v>
      </c>
      <c r="I15" s="188"/>
      <c r="J15" s="188"/>
      <c r="K15" s="179"/>
      <c r="M15" s="9" t="s">
        <v>36</v>
      </c>
      <c r="N15" s="9"/>
      <c r="R15" s="3">
        <v>1.8</v>
      </c>
      <c r="T15" s="4" t="s">
        <v>64</v>
      </c>
      <c r="U15" s="4">
        <v>3350</v>
      </c>
      <c r="Z15" s="3" t="s">
        <v>2</v>
      </c>
      <c r="AA15" s="3">
        <v>1.3</v>
      </c>
      <c r="AB15" s="22">
        <f>IF(OR($B$26=$Z$10,$B$26=$Z$11),"",IF(OR($B$26=$Z$12,$B$26=$Z$13,$B$26=$Z$14,$B$26=$Z$15,$B$26=$Z$16,$B$26=$Z$17,$B$26=$Z$18,$B$26=$Z$20,$B$26=$Z$21),0.8,IF($B$26=$Z$19,"")))</f>
        <v>0.8</v>
      </c>
      <c r="AD15" s="5">
        <v>20</v>
      </c>
    </row>
    <row r="16" spans="1:30" ht="24.75" customHeight="1">
      <c r="A16" s="186"/>
      <c r="B16" s="305" t="s">
        <v>40</v>
      </c>
      <c r="C16" s="296"/>
      <c r="D16" s="296"/>
      <c r="E16" s="319"/>
      <c r="F16" s="25" t="s">
        <v>41</v>
      </c>
      <c r="G16" s="196"/>
      <c r="H16" s="191" t="s">
        <v>1</v>
      </c>
      <c r="I16" s="188"/>
      <c r="J16" s="188"/>
      <c r="K16" s="184"/>
      <c r="L16" s="9"/>
      <c r="M16" s="9"/>
      <c r="T16" s="4" t="s">
        <v>65</v>
      </c>
      <c r="U16" s="4">
        <v>3460</v>
      </c>
      <c r="Z16" s="3" t="s">
        <v>3</v>
      </c>
      <c r="AA16" s="3">
        <v>1.2</v>
      </c>
      <c r="AB16" s="22">
        <f>IF(OR($B$26=$Z$10,$B$26=$Z$11),"",IF(OR($B$26=$Z$12,$B$26=$Z$13,$B$26=$Z$14,$B$26=$Z$15,$B$26=$Z$16,$B$26=$Z$17,$B$26=$Z$18,$B$26=$Z$20,$B$26=$Z$21),0.7,IF($B$26=$Z$19,"")))</f>
        <v>0.7</v>
      </c>
      <c r="AD16" s="5">
        <v>24</v>
      </c>
    </row>
    <row r="17" spans="1:30" ht="27.75" customHeight="1">
      <c r="A17" s="186"/>
      <c r="B17" s="196"/>
      <c r="C17" s="180"/>
      <c r="D17" s="180"/>
      <c r="E17" s="197"/>
      <c r="F17" s="198"/>
      <c r="G17" s="196"/>
      <c r="H17" s="191"/>
      <c r="I17" s="188"/>
      <c r="J17" s="188"/>
      <c r="K17" s="184"/>
      <c r="L17" s="9"/>
      <c r="M17" s="9"/>
      <c r="T17" s="4" t="s">
        <v>66</v>
      </c>
      <c r="U17" s="4">
        <v>3850</v>
      </c>
      <c r="Z17" s="3" t="s">
        <v>154</v>
      </c>
      <c r="AA17" s="3">
        <v>1.2</v>
      </c>
      <c r="AB17" s="22">
        <f>IF(OR($B$26=$Z$10,$B$26=$Z$11),"",IF(OR($B$26=$Z$12,$B$26=$Z$13,$B$26=$Z$14,$B$26=$Z$15,$B$26=$Z$16,$B$26=$Z$17,$B$26=$Z$18,$B$26=$Z$20,$B$26=$Z$21),0.6,IF($B$26=$Z$19,"")))</f>
        <v>0.6</v>
      </c>
      <c r="AD17" s="5">
        <v>28</v>
      </c>
    </row>
    <row r="18" spans="1:30" ht="24.75" customHeight="1">
      <c r="A18" s="186"/>
      <c r="B18" s="305" t="s">
        <v>42</v>
      </c>
      <c r="C18" s="296"/>
      <c r="D18" s="296"/>
      <c r="E18" s="296"/>
      <c r="F18" s="23">
        <v>0.75</v>
      </c>
      <c r="G18" s="180"/>
      <c r="H18" s="180"/>
      <c r="I18" s="180"/>
      <c r="J18" s="199"/>
      <c r="K18" s="184"/>
      <c r="L18" s="9"/>
      <c r="M18" s="9"/>
      <c r="T18" s="4" t="s">
        <v>67</v>
      </c>
      <c r="U18" s="4">
        <v>3530</v>
      </c>
      <c r="Z18" s="3" t="s">
        <v>155</v>
      </c>
      <c r="AA18" s="3">
        <v>1.1</v>
      </c>
      <c r="AB18" s="22">
        <f>IF(OR($B$26=$Z$10,$B$26=$Z$11),"",IF(OR($B$26=$Z$12,$B$26=$Z$13,$B$26=$Z$14,$B$26=$Z$15,$B$26=$Z$16,$B$26=$Z$17,$B$26=$Z$18,$B$26=$Z$20,$B$26=$Z$21),0.5,IF($B$26=$Z$19,"")))</f>
        <v>0.5</v>
      </c>
      <c r="AD18" s="5">
        <v>32</v>
      </c>
    </row>
    <row r="19" spans="1:30" ht="24.75" customHeight="1">
      <c r="A19" s="186"/>
      <c r="B19" s="297"/>
      <c r="C19" s="298"/>
      <c r="D19" s="298"/>
      <c r="E19" s="298"/>
      <c r="F19" s="201"/>
      <c r="G19" s="180"/>
      <c r="H19" s="180"/>
      <c r="I19" s="180"/>
      <c r="J19" s="199"/>
      <c r="K19" s="184"/>
      <c r="L19" s="9"/>
      <c r="M19" s="9"/>
      <c r="T19" s="4" t="s">
        <v>68</v>
      </c>
      <c r="U19" s="4">
        <v>3630</v>
      </c>
      <c r="Z19" s="3" t="s">
        <v>153</v>
      </c>
      <c r="AA19" s="3">
        <v>0.77</v>
      </c>
      <c r="AB19" s="22"/>
      <c r="AD19" s="5">
        <v>36</v>
      </c>
    </row>
    <row r="20" spans="1:30" ht="24.75" customHeight="1">
      <c r="A20" s="186"/>
      <c r="B20" s="196" t="s">
        <v>43</v>
      </c>
      <c r="C20" s="196"/>
      <c r="D20" s="196"/>
      <c r="E20" s="196"/>
      <c r="F20" s="27"/>
      <c r="G20" s="202" t="str">
        <f>IF(F16="Motorina","Ct/Litru","Ct/kWh")</f>
        <v>Ct/kWh</v>
      </c>
      <c r="H20" s="199" t="s">
        <v>149</v>
      </c>
      <c r="I20" s="199"/>
      <c r="J20" s="199"/>
      <c r="K20" s="199"/>
      <c r="L20" s="5"/>
      <c r="M20" s="9"/>
      <c r="T20" s="4" t="s">
        <v>69</v>
      </c>
      <c r="U20" s="4">
        <v>4030</v>
      </c>
      <c r="Z20" s="3" t="s">
        <v>24</v>
      </c>
      <c r="AA20" s="3">
        <v>1</v>
      </c>
      <c r="AB20" s="22"/>
      <c r="AD20" s="5">
        <v>40</v>
      </c>
    </row>
    <row r="21" spans="1:28" ht="24.75" customHeight="1">
      <c r="A21" s="186"/>
      <c r="B21" s="297"/>
      <c r="C21" s="298"/>
      <c r="D21" s="298"/>
      <c r="E21" s="298"/>
      <c r="F21" s="203"/>
      <c r="G21" s="203"/>
      <c r="H21" s="203"/>
      <c r="I21" s="203"/>
      <c r="J21" s="203"/>
      <c r="K21" s="203"/>
      <c r="L21" s="28"/>
      <c r="M21" s="9"/>
      <c r="T21" s="4" t="s">
        <v>70</v>
      </c>
      <c r="U21" s="4">
        <v>3170</v>
      </c>
      <c r="Z21" s="3" t="s">
        <v>25</v>
      </c>
      <c r="AA21" s="3">
        <v>0.91</v>
      </c>
      <c r="AB21" s="22"/>
    </row>
    <row r="22" spans="1:28" s="32" customFormat="1" ht="24.75" customHeight="1">
      <c r="A22" s="204"/>
      <c r="B22" s="299" t="s">
        <v>44</v>
      </c>
      <c r="C22" s="299"/>
      <c r="D22" s="299"/>
      <c r="E22" s="299"/>
      <c r="F22" s="27">
        <v>4</v>
      </c>
      <c r="G22" s="187" t="s">
        <v>4</v>
      </c>
      <c r="H22" s="205"/>
      <c r="I22" s="205"/>
      <c r="J22" s="205"/>
      <c r="K22" s="205"/>
      <c r="L22" s="30"/>
      <c r="M22" s="31"/>
      <c r="N22" s="29"/>
      <c r="O22" s="29"/>
      <c r="P22" s="29"/>
      <c r="Q22" s="29"/>
      <c r="R22" s="29"/>
      <c r="S22" s="29"/>
      <c r="T22" s="4" t="s">
        <v>71</v>
      </c>
      <c r="U22" s="4">
        <v>3170</v>
      </c>
      <c r="V22" s="29"/>
      <c r="W22" s="29"/>
      <c r="X22" s="29"/>
      <c r="Y22" s="29"/>
      <c r="Z22" s="3"/>
      <c r="AA22" s="3"/>
      <c r="AB22" s="22"/>
    </row>
    <row r="23" spans="1:28" ht="24.75" customHeight="1">
      <c r="A23" s="186"/>
      <c r="B23" s="297"/>
      <c r="C23" s="298"/>
      <c r="D23" s="298"/>
      <c r="E23" s="298"/>
      <c r="F23" s="178"/>
      <c r="G23" s="178"/>
      <c r="H23" s="199"/>
      <c r="I23" s="199"/>
      <c r="J23" s="199"/>
      <c r="K23" s="199"/>
      <c r="L23" s="5"/>
      <c r="M23" s="9" t="s">
        <v>54</v>
      </c>
      <c r="P23" s="3" t="s">
        <v>55</v>
      </c>
      <c r="T23" s="4" t="s">
        <v>72</v>
      </c>
      <c r="U23" s="4">
        <v>3150</v>
      </c>
      <c r="AB23" s="22"/>
    </row>
    <row r="24" spans="1:28" s="32" customFormat="1" ht="24.75" customHeight="1">
      <c r="A24" s="204"/>
      <c r="B24" s="305" t="s">
        <v>45</v>
      </c>
      <c r="C24" s="296"/>
      <c r="D24" s="296"/>
      <c r="E24" s="296"/>
      <c r="F24" s="296"/>
      <c r="G24" s="296"/>
      <c r="H24" s="206"/>
      <c r="I24" s="206"/>
      <c r="J24" s="200"/>
      <c r="K24" s="200"/>
      <c r="L24" s="26"/>
      <c r="M24" s="31" t="s">
        <v>5</v>
      </c>
      <c r="N24" s="31">
        <f>F12</f>
        <v>52</v>
      </c>
      <c r="O24" s="29"/>
      <c r="P24" s="29">
        <f>F12</f>
        <v>52</v>
      </c>
      <c r="Q24" s="29" t="s">
        <v>6</v>
      </c>
      <c r="R24" s="29"/>
      <c r="S24" s="29"/>
      <c r="T24" s="4" t="s">
        <v>73</v>
      </c>
      <c r="U24" s="4">
        <v>2980</v>
      </c>
      <c r="V24" s="29"/>
      <c r="W24" s="29"/>
      <c r="X24" s="29"/>
      <c r="Y24" s="29"/>
      <c r="Z24" s="29"/>
      <c r="AA24" s="29"/>
      <c r="AB24" s="22"/>
    </row>
    <row r="25" spans="1:28" ht="24.75" customHeight="1">
      <c r="A25" s="186"/>
      <c r="B25" s="196" t="s">
        <v>46</v>
      </c>
      <c r="C25" s="178"/>
      <c r="D25" s="178"/>
      <c r="E25" s="178"/>
      <c r="F25" s="299" t="s">
        <v>47</v>
      </c>
      <c r="G25" s="299"/>
      <c r="H25" s="207"/>
      <c r="I25" s="187"/>
      <c r="J25" s="191"/>
      <c r="K25" s="179"/>
      <c r="M25" s="9" t="s">
        <v>7</v>
      </c>
      <c r="N25" s="9">
        <f>VLOOKUP(F14,T10:U49,2,FALSE)</f>
        <v>3170</v>
      </c>
      <c r="P25" s="9">
        <f>VLOOKUP(F14,T10:U49,2,FALSE)</f>
        <v>3170</v>
      </c>
      <c r="Q25" s="3" t="s">
        <v>8</v>
      </c>
      <c r="T25" s="4" t="s">
        <v>74</v>
      </c>
      <c r="U25" s="4">
        <v>3010</v>
      </c>
      <c r="AB25" s="22"/>
    </row>
    <row r="26" spans="1:28" ht="24.75" customHeight="1">
      <c r="A26" s="186"/>
      <c r="B26" s="300" t="s">
        <v>135</v>
      </c>
      <c r="C26" s="301"/>
      <c r="D26" s="302"/>
      <c r="E26" s="196"/>
      <c r="F26" s="34">
        <v>1.1</v>
      </c>
      <c r="G26" s="187" t="s">
        <v>9</v>
      </c>
      <c r="H26" s="207"/>
      <c r="I26" s="207"/>
      <c r="J26" s="207"/>
      <c r="K26" s="179"/>
      <c r="M26" s="9" t="s">
        <v>10</v>
      </c>
      <c r="N26" s="9">
        <v>11800</v>
      </c>
      <c r="O26" s="3" t="s">
        <v>11</v>
      </c>
      <c r="P26" s="3">
        <v>10.4</v>
      </c>
      <c r="Q26" s="3" t="s">
        <v>12</v>
      </c>
      <c r="T26" s="4" t="s">
        <v>75</v>
      </c>
      <c r="U26" s="4">
        <v>3530</v>
      </c>
      <c r="AB26" s="22"/>
    </row>
    <row r="27" spans="1:28" ht="24.75" customHeight="1">
      <c r="A27" s="186"/>
      <c r="B27" s="178"/>
      <c r="C27" s="178"/>
      <c r="D27" s="178"/>
      <c r="E27" s="208"/>
      <c r="F27" s="178"/>
      <c r="G27" s="178"/>
      <c r="H27" s="209"/>
      <c r="I27" s="210"/>
      <c r="J27" s="210"/>
      <c r="K27" s="211"/>
      <c r="L27" s="35"/>
      <c r="M27" s="9" t="s">
        <v>13</v>
      </c>
      <c r="N27" s="9">
        <f>F18</f>
        <v>0.75</v>
      </c>
      <c r="P27" s="3">
        <f>F18</f>
        <v>0.75</v>
      </c>
      <c r="T27" s="4" t="s">
        <v>76</v>
      </c>
      <c r="U27" s="4">
        <v>4270</v>
      </c>
      <c r="AB27" s="22"/>
    </row>
    <row r="28" spans="1:21" ht="24.75" customHeight="1">
      <c r="A28" s="186"/>
      <c r="B28" s="306" t="s">
        <v>48</v>
      </c>
      <c r="C28" s="306"/>
      <c r="D28" s="306"/>
      <c r="E28" s="178"/>
      <c r="F28" s="178"/>
      <c r="G28" s="178"/>
      <c r="H28" s="178"/>
      <c r="I28" s="207"/>
      <c r="J28" s="207"/>
      <c r="K28" s="184"/>
      <c r="L28" s="9"/>
      <c r="M28" s="9" t="s">
        <v>14</v>
      </c>
      <c r="N28" s="3">
        <v>1.19</v>
      </c>
      <c r="O28" s="3" t="s">
        <v>15</v>
      </c>
      <c r="T28" s="4" t="s">
        <v>77</v>
      </c>
      <c r="U28" s="4">
        <v>3820</v>
      </c>
    </row>
    <row r="29" spans="1:21" ht="30.75" customHeight="1">
      <c r="A29" s="186"/>
      <c r="B29" s="212"/>
      <c r="C29" s="213"/>
      <c r="D29" s="212"/>
      <c r="E29" s="196"/>
      <c r="F29" s="207"/>
      <c r="G29" s="207"/>
      <c r="H29" s="207"/>
      <c r="I29" s="207"/>
      <c r="J29" s="207"/>
      <c r="K29" s="184"/>
      <c r="L29" s="9"/>
      <c r="M29" s="9" t="s">
        <v>16</v>
      </c>
      <c r="N29" s="36">
        <f>F20</f>
        <v>0</v>
      </c>
      <c r="P29" s="36">
        <f>F20</f>
        <v>0</v>
      </c>
      <c r="T29" s="4" t="s">
        <v>78</v>
      </c>
      <c r="U29" s="4">
        <v>3100</v>
      </c>
    </row>
    <row r="30" spans="1:21" ht="24.75" customHeight="1">
      <c r="A30" s="186"/>
      <c r="B30" s="307" t="s">
        <v>49</v>
      </c>
      <c r="C30" s="308"/>
      <c r="D30" s="308"/>
      <c r="E30" s="308"/>
      <c r="F30" s="293">
        <f>N34</f>
        <v>1.31</v>
      </c>
      <c r="G30" s="191" t="s">
        <v>9</v>
      </c>
      <c r="H30" s="207"/>
      <c r="I30" s="191"/>
      <c r="J30" s="191"/>
      <c r="K30" s="184"/>
      <c r="L30" s="9"/>
      <c r="M30" s="9" t="s">
        <v>26</v>
      </c>
      <c r="N30" s="3">
        <f>VLOOKUP(B26,Z10:AA21,2,FALSE)</f>
        <v>1.3</v>
      </c>
      <c r="P30" s="3">
        <f>VLOOKUP(B26,Z10:AA21,2,FALSE)</f>
        <v>1.3</v>
      </c>
      <c r="T30" s="4" t="s">
        <v>79</v>
      </c>
      <c r="U30" s="4">
        <v>3180</v>
      </c>
    </row>
    <row r="31" spans="1:21" ht="21.75" customHeight="1">
      <c r="A31" s="186"/>
      <c r="B31" s="196"/>
      <c r="C31" s="214"/>
      <c r="D31" s="196"/>
      <c r="E31" s="196"/>
      <c r="F31" s="178"/>
      <c r="G31" s="178"/>
      <c r="H31" s="215"/>
      <c r="I31" s="191"/>
      <c r="J31" s="191"/>
      <c r="K31" s="184"/>
      <c r="L31" s="9"/>
      <c r="M31" s="9" t="s">
        <v>27</v>
      </c>
      <c r="N31" s="39">
        <f>F26</f>
        <v>1.1</v>
      </c>
      <c r="P31" s="36">
        <f>F26</f>
        <v>1.1</v>
      </c>
      <c r="T31" s="4" t="s">
        <v>80</v>
      </c>
      <c r="U31" s="4">
        <v>3730</v>
      </c>
    </row>
    <row r="32" spans="1:21" ht="24.75" customHeight="1">
      <c r="A32" s="186"/>
      <c r="B32" s="294" t="s">
        <v>50</v>
      </c>
      <c r="C32" s="295"/>
      <c r="D32" s="295"/>
      <c r="E32" s="296"/>
      <c r="F32" s="216">
        <f>IF(F16="Motorina",N39,P40)</f>
        <v>8913</v>
      </c>
      <c r="G32" s="217" t="str">
        <f>IF(F16="Motorina","Litri","kWh")</f>
        <v>kWh</v>
      </c>
      <c r="H32" s="218"/>
      <c r="I32" s="219"/>
      <c r="J32" s="219"/>
      <c r="K32" s="220"/>
      <c r="L32" s="41"/>
      <c r="M32" s="9"/>
      <c r="T32" s="4" t="s">
        <v>81</v>
      </c>
      <c r="U32" s="4">
        <v>2840</v>
      </c>
    </row>
    <row r="33" spans="1:21" ht="19.5" customHeight="1">
      <c r="A33" s="186"/>
      <c r="B33" s="294" t="s">
        <v>51</v>
      </c>
      <c r="C33" s="295"/>
      <c r="D33" s="295"/>
      <c r="E33" s="295"/>
      <c r="F33" s="221">
        <f>IF(F16="Motorina",N40,P41)</f>
        <v>0</v>
      </c>
      <c r="G33" s="217" t="s">
        <v>17</v>
      </c>
      <c r="H33" s="207"/>
      <c r="I33" s="191"/>
      <c r="J33" s="191"/>
      <c r="K33" s="220"/>
      <c r="L33" s="41"/>
      <c r="M33" s="9" t="s">
        <v>28</v>
      </c>
      <c r="N33" s="3">
        <f>VLOOKUP(B10,M10:R15,6,FALSE)</f>
        <v>3</v>
      </c>
      <c r="P33" s="3">
        <f>VLOOKUP(B10,M10:R15,6,FALSE)</f>
        <v>3</v>
      </c>
      <c r="T33" s="4" t="s">
        <v>82</v>
      </c>
      <c r="U33" s="4">
        <v>3170</v>
      </c>
    </row>
    <row r="34" spans="1:21" ht="19.5" customHeight="1">
      <c r="A34" s="186"/>
      <c r="B34" s="294" t="s">
        <v>52</v>
      </c>
      <c r="C34" s="295"/>
      <c r="D34" s="295"/>
      <c r="E34" s="295"/>
      <c r="F34" s="222">
        <f>E51</f>
        <v>0</v>
      </c>
      <c r="G34" s="217" t="s">
        <v>17</v>
      </c>
      <c r="H34" s="218"/>
      <c r="I34" s="191"/>
      <c r="J34" s="191"/>
      <c r="K34" s="184"/>
      <c r="L34" s="9"/>
      <c r="M34" s="9" t="s">
        <v>29</v>
      </c>
      <c r="N34" s="42">
        <f>IF($B$26=$Z$19,ROUND(((1.25*N$31+0.57*N$30+4.5*0.035)/(1.25+0.57)),2),IF($B$26=$Z$20,ROUND(((1.25*N$31+0.57*N$30+4.5*0.06)/(1.25+0.57)),2),IF($B$26=$Z$21,ROUND(((1.25*N$31+0.57*N$30+4.5*0.06)/(1.25+0.57)),2),ROUND(((1.23*N$31+0.59*N$30+4.46*0.06)/(1.23+0.59)),2))))</f>
        <v>1.31</v>
      </c>
      <c r="P34" s="42">
        <f>IF($B$26=$Z$19,ROUND(((1.25*P$31+0.57*P$30+4.5*0.035)/(1.25+0.57)),2),IF($B$26=$Z$20,ROUND(((1.25*P$31+0.57*P$30+4.5*0.06)/(1.25+0.57)),2),IF($B$26=$Z$21,ROUND(((1.25*P$31+0.57*P$30+4.5*0.06)/(1.25+0.57)),2),ROUND(((1.23*P$31+0.59*P$30+4.46*0.06)/(1.23+0.59)),2))))</f>
        <v>1.31</v>
      </c>
      <c r="T34" s="4" t="s">
        <v>83</v>
      </c>
      <c r="U34" s="4">
        <v>3540</v>
      </c>
    </row>
    <row r="35" spans="1:21" ht="18.75" customHeight="1">
      <c r="A35" s="186"/>
      <c r="B35" s="223"/>
      <c r="C35" s="224"/>
      <c r="D35" s="223"/>
      <c r="E35" s="223"/>
      <c r="F35" s="178"/>
      <c r="G35" s="178"/>
      <c r="H35" s="215"/>
      <c r="I35" s="191"/>
      <c r="J35" s="191"/>
      <c r="K35" s="220"/>
      <c r="L35" s="41"/>
      <c r="M35" s="9"/>
      <c r="N35" s="42"/>
      <c r="P35" s="42"/>
      <c r="T35" s="4" t="s">
        <v>84</v>
      </c>
      <c r="U35" s="4">
        <v>3300</v>
      </c>
    </row>
    <row r="36" spans="1:21" ht="24.75" customHeight="1">
      <c r="A36" s="186"/>
      <c r="B36" s="303"/>
      <c r="C36" s="304"/>
      <c r="D36" s="304"/>
      <c r="E36" s="304"/>
      <c r="F36" s="304"/>
      <c r="G36" s="304"/>
      <c r="H36" s="191"/>
      <c r="I36" s="191"/>
      <c r="J36" s="191"/>
      <c r="K36" s="184"/>
      <c r="L36" s="9"/>
      <c r="M36" s="9"/>
      <c r="N36" s="42"/>
      <c r="P36" s="42"/>
      <c r="T36" s="4" t="s">
        <v>85</v>
      </c>
      <c r="U36" s="4">
        <v>3850</v>
      </c>
    </row>
    <row r="37" spans="1:21" ht="19.5" customHeight="1">
      <c r="A37" s="186"/>
      <c r="B37" s="178"/>
      <c r="C37" s="178"/>
      <c r="D37" s="178"/>
      <c r="E37" s="178"/>
      <c r="F37" s="178"/>
      <c r="G37" s="178"/>
      <c r="H37" s="193"/>
      <c r="I37" s="193"/>
      <c r="J37" s="193"/>
      <c r="K37" s="193"/>
      <c r="L37" s="18"/>
      <c r="M37" s="9"/>
      <c r="N37" s="42"/>
      <c r="P37" s="42"/>
      <c r="T37" s="4" t="s">
        <v>86</v>
      </c>
      <c r="U37" s="4">
        <v>3120</v>
      </c>
    </row>
    <row r="38" spans="1:21" ht="27.75" customHeight="1">
      <c r="A38" s="186"/>
      <c r="B38" s="178"/>
      <c r="C38" s="214"/>
      <c r="D38" s="196"/>
      <c r="E38" s="196"/>
      <c r="F38" s="178"/>
      <c r="G38" s="178"/>
      <c r="H38" s="191"/>
      <c r="I38" s="191"/>
      <c r="J38" s="191"/>
      <c r="K38" s="220"/>
      <c r="L38" s="41"/>
      <c r="M38" s="9"/>
      <c r="N38" s="3" t="s">
        <v>1</v>
      </c>
      <c r="T38" s="4" t="s">
        <v>87</v>
      </c>
      <c r="U38" s="4">
        <v>3930</v>
      </c>
    </row>
    <row r="39" spans="1:21" ht="18" customHeight="1">
      <c r="A39" s="186"/>
      <c r="B39" s="196"/>
      <c r="C39" s="214"/>
      <c r="D39" s="196"/>
      <c r="E39" s="196"/>
      <c r="F39" s="225"/>
      <c r="G39" s="196"/>
      <c r="H39" s="191"/>
      <c r="I39" s="191"/>
      <c r="J39" s="191"/>
      <c r="K39" s="184"/>
      <c r="L39" s="9"/>
      <c r="M39" s="9" t="s">
        <v>18</v>
      </c>
      <c r="N39" s="3">
        <f>ROUND(((N33-N34)*N24*N25*N28*24)/(N26*N27),0)</f>
        <v>899</v>
      </c>
      <c r="O39" s="3" t="s">
        <v>151</v>
      </c>
      <c r="P39" s="3">
        <f>ROUND(((P33-P34)*P24*P25*24)/(P26*P27*1000),0)</f>
        <v>857</v>
      </c>
      <c r="Q39" s="3" t="s">
        <v>19</v>
      </c>
      <c r="T39" s="4" t="s">
        <v>88</v>
      </c>
      <c r="U39" s="4">
        <v>3190</v>
      </c>
    </row>
    <row r="40" spans="1:21" ht="18" customHeight="1">
      <c r="A40" s="186"/>
      <c r="B40" s="178"/>
      <c r="C40" s="226"/>
      <c r="D40" s="196"/>
      <c r="E40" s="196"/>
      <c r="F40" s="196"/>
      <c r="G40" s="191"/>
      <c r="H40" s="191"/>
      <c r="I40" s="191"/>
      <c r="J40" s="191"/>
      <c r="K40" s="184"/>
      <c r="L40" s="9"/>
      <c r="M40" s="9" t="s">
        <v>18</v>
      </c>
      <c r="N40" s="42">
        <f>ROUND(N39*(F20/100),0)</f>
        <v>0</v>
      </c>
      <c r="O40" s="3" t="s">
        <v>20</v>
      </c>
      <c r="P40" s="3">
        <f>ROUND(P39*10.4,0)</f>
        <v>8913</v>
      </c>
      <c r="Q40" s="3" t="s">
        <v>21</v>
      </c>
      <c r="T40" s="4" t="s">
        <v>89</v>
      </c>
      <c r="U40" s="4">
        <v>3030</v>
      </c>
    </row>
    <row r="41" spans="1:21" ht="18" customHeight="1">
      <c r="A41" s="186"/>
      <c r="B41" s="196"/>
      <c r="C41" s="214"/>
      <c r="D41" s="196"/>
      <c r="E41" s="196"/>
      <c r="F41" s="196"/>
      <c r="G41" s="191"/>
      <c r="H41" s="191"/>
      <c r="I41" s="191"/>
      <c r="J41" s="191"/>
      <c r="K41" s="184"/>
      <c r="L41" s="9"/>
      <c r="M41" s="9"/>
      <c r="P41" s="36">
        <f>ROUND(P40*(F20/100),0)</f>
        <v>0</v>
      </c>
      <c r="Q41" s="3" t="s">
        <v>20</v>
      </c>
      <c r="T41" s="4" t="s">
        <v>90</v>
      </c>
      <c r="U41" s="4">
        <v>3290</v>
      </c>
    </row>
    <row r="42" spans="1:21" ht="18" customHeight="1">
      <c r="A42" s="186"/>
      <c r="B42" s="191"/>
      <c r="C42" s="214"/>
      <c r="D42" s="191"/>
      <c r="E42" s="191"/>
      <c r="F42" s="191"/>
      <c r="G42" s="191"/>
      <c r="H42" s="191"/>
      <c r="I42" s="191"/>
      <c r="J42" s="191"/>
      <c r="K42" s="184"/>
      <c r="L42" s="9"/>
      <c r="M42" s="48">
        <f>(F22/100)+1</f>
        <v>1.04</v>
      </c>
      <c r="T42" s="4" t="s">
        <v>91</v>
      </c>
      <c r="U42" s="4">
        <v>3420</v>
      </c>
    </row>
    <row r="43" spans="1:21" ht="18" customHeight="1">
      <c r="A43" s="186"/>
      <c r="B43" s="191"/>
      <c r="C43" s="196"/>
      <c r="D43" s="191"/>
      <c r="E43" s="191"/>
      <c r="F43" s="191"/>
      <c r="G43" s="207"/>
      <c r="H43" s="191"/>
      <c r="I43" s="191"/>
      <c r="J43" s="191"/>
      <c r="K43" s="184"/>
      <c r="L43" s="9"/>
      <c r="T43" s="4" t="s">
        <v>92</v>
      </c>
      <c r="U43" s="4">
        <v>3510</v>
      </c>
    </row>
    <row r="44" spans="1:21" ht="18" customHeight="1">
      <c r="A44" s="186"/>
      <c r="B44" s="227"/>
      <c r="C44" s="207"/>
      <c r="D44" s="207"/>
      <c r="E44" s="207"/>
      <c r="F44" s="207"/>
      <c r="G44" s="207"/>
      <c r="H44" s="179">
        <v>1</v>
      </c>
      <c r="I44" s="179">
        <f>IF(F16="Erdöl",ROUND(N39*2.7,0),ROUND(P39*2,0))</f>
        <v>1714</v>
      </c>
      <c r="J44" s="207"/>
      <c r="K44" s="179"/>
      <c r="M44" s="9" t="s">
        <v>53</v>
      </c>
      <c r="N44" s="36">
        <v>5</v>
      </c>
      <c r="O44" s="3">
        <v>10</v>
      </c>
      <c r="P44" s="3">
        <v>15</v>
      </c>
      <c r="Q44" s="3">
        <v>20</v>
      </c>
      <c r="R44" s="3">
        <v>25</v>
      </c>
      <c r="T44" s="4" t="s">
        <v>93</v>
      </c>
      <c r="U44" s="4">
        <v>4960</v>
      </c>
    </row>
    <row r="45" spans="1:21" ht="18" customHeight="1">
      <c r="A45" s="186"/>
      <c r="B45" s="227"/>
      <c r="C45" s="207"/>
      <c r="D45" s="228"/>
      <c r="E45" s="207"/>
      <c r="F45" s="207"/>
      <c r="G45" s="207"/>
      <c r="H45" s="179">
        <v>5</v>
      </c>
      <c r="I45" s="179">
        <f>5*I44</f>
        <v>8570</v>
      </c>
      <c r="J45" s="207"/>
      <c r="K45" s="179"/>
      <c r="N45" s="3">
        <f>F33</f>
        <v>0</v>
      </c>
      <c r="O45" s="3">
        <f>F33</f>
        <v>0</v>
      </c>
      <c r="P45" s="3">
        <f>F33</f>
        <v>0</v>
      </c>
      <c r="Q45" s="3">
        <f>F33</f>
        <v>0</v>
      </c>
      <c r="R45" s="3">
        <f>F33</f>
        <v>0</v>
      </c>
      <c r="T45" s="4" t="s">
        <v>94</v>
      </c>
      <c r="U45" s="4">
        <v>3100</v>
      </c>
    </row>
    <row r="46" spans="1:21" ht="18" customHeight="1">
      <c r="A46" s="186"/>
      <c r="B46" s="207"/>
      <c r="C46" s="207"/>
      <c r="D46" s="225"/>
      <c r="E46" s="207"/>
      <c r="F46" s="207"/>
      <c r="G46" s="207"/>
      <c r="H46" s="179">
        <v>10</v>
      </c>
      <c r="I46" s="179">
        <f>10*I44</f>
        <v>17140</v>
      </c>
      <c r="J46" s="207"/>
      <c r="K46" s="179"/>
      <c r="N46" s="36">
        <f aca="true" t="shared" si="0" ref="N46:R49">ROUND(N45*$M$42,0)</f>
        <v>0</v>
      </c>
      <c r="O46" s="36">
        <f t="shared" si="0"/>
        <v>0</v>
      </c>
      <c r="P46" s="36">
        <f t="shared" si="0"/>
        <v>0</v>
      </c>
      <c r="Q46" s="36">
        <f t="shared" si="0"/>
        <v>0</v>
      </c>
      <c r="R46" s="36">
        <f t="shared" si="0"/>
        <v>0</v>
      </c>
      <c r="T46" s="4" t="s">
        <v>95</v>
      </c>
      <c r="U46" s="4">
        <v>2880</v>
      </c>
    </row>
    <row r="47" spans="1:21" ht="18" customHeight="1">
      <c r="A47" s="186"/>
      <c r="B47" s="207"/>
      <c r="C47" s="207"/>
      <c r="D47" s="225"/>
      <c r="E47" s="207"/>
      <c r="F47" s="207"/>
      <c r="G47" s="207"/>
      <c r="H47" s="179">
        <v>15</v>
      </c>
      <c r="I47" s="179">
        <f>15*I44</f>
        <v>25710</v>
      </c>
      <c r="J47" s="207"/>
      <c r="K47" s="179"/>
      <c r="L47" s="15"/>
      <c r="N47" s="36">
        <f t="shared" si="0"/>
        <v>0</v>
      </c>
      <c r="O47" s="36">
        <f t="shared" si="0"/>
        <v>0</v>
      </c>
      <c r="P47" s="36">
        <f t="shared" si="0"/>
        <v>0</v>
      </c>
      <c r="Q47" s="36">
        <f t="shared" si="0"/>
        <v>0</v>
      </c>
      <c r="R47" s="36">
        <f t="shared" si="0"/>
        <v>0</v>
      </c>
      <c r="T47" s="4" t="s">
        <v>96</v>
      </c>
      <c r="U47" s="4">
        <v>4250</v>
      </c>
    </row>
    <row r="48" spans="1:21" ht="18" customHeight="1">
      <c r="A48" s="186"/>
      <c r="B48" s="207"/>
      <c r="C48" s="229"/>
      <c r="D48" s="225"/>
      <c r="E48" s="207"/>
      <c r="F48" s="207"/>
      <c r="G48" s="207"/>
      <c r="H48" s="179">
        <v>20</v>
      </c>
      <c r="I48" s="179">
        <f>20*I44</f>
        <v>34280</v>
      </c>
      <c r="J48" s="207"/>
      <c r="K48" s="179"/>
      <c r="L48" s="15"/>
      <c r="N48" s="36">
        <f t="shared" si="0"/>
        <v>0</v>
      </c>
      <c r="O48" s="36">
        <f t="shared" si="0"/>
        <v>0</v>
      </c>
      <c r="P48" s="36">
        <f t="shared" si="0"/>
        <v>0</v>
      </c>
      <c r="Q48" s="36">
        <f t="shared" si="0"/>
        <v>0</v>
      </c>
      <c r="R48" s="36">
        <f t="shared" si="0"/>
        <v>0</v>
      </c>
      <c r="T48" s="4" t="s">
        <v>97</v>
      </c>
      <c r="U48" s="4">
        <v>3940</v>
      </c>
    </row>
    <row r="49" spans="1:21" ht="18" customHeight="1">
      <c r="A49" s="186"/>
      <c r="B49" s="207"/>
      <c r="C49" s="230"/>
      <c r="D49" s="231">
        <v>1</v>
      </c>
      <c r="E49" s="186">
        <f>F33</f>
        <v>0</v>
      </c>
      <c r="F49" s="207"/>
      <c r="G49" s="207"/>
      <c r="H49" s="179">
        <v>25</v>
      </c>
      <c r="I49" s="179">
        <f>25*I44</f>
        <v>42850</v>
      </c>
      <c r="J49" s="207"/>
      <c r="K49" s="179"/>
      <c r="L49" s="15"/>
      <c r="N49" s="36">
        <f t="shared" si="0"/>
        <v>0</v>
      </c>
      <c r="O49" s="36">
        <f t="shared" si="0"/>
        <v>0</v>
      </c>
      <c r="P49" s="36">
        <f t="shared" si="0"/>
        <v>0</v>
      </c>
      <c r="Q49" s="36">
        <f t="shared" si="0"/>
        <v>0</v>
      </c>
      <c r="R49" s="36">
        <f t="shared" si="0"/>
        <v>0</v>
      </c>
      <c r="T49" s="4" t="s">
        <v>98</v>
      </c>
      <c r="U49" s="4">
        <v>3150</v>
      </c>
    </row>
    <row r="50" spans="1:21" ht="18" customHeight="1">
      <c r="A50" s="186"/>
      <c r="B50" s="207"/>
      <c r="C50" s="207"/>
      <c r="D50" s="232">
        <v>5</v>
      </c>
      <c r="E50" s="233">
        <f>SUM(N45:N49)</f>
        <v>0</v>
      </c>
      <c r="F50" s="207"/>
      <c r="G50" s="207"/>
      <c r="H50" s="207"/>
      <c r="I50" s="207"/>
      <c r="J50" s="207"/>
      <c r="K50" s="179"/>
      <c r="L50" s="15"/>
      <c r="M50" s="54"/>
      <c r="N50" s="54"/>
      <c r="O50" s="36">
        <f aca="true" t="shared" si="1" ref="O50:R55">ROUND(O49*$M$42,0)</f>
        <v>0</v>
      </c>
      <c r="P50" s="36">
        <f t="shared" si="1"/>
        <v>0</v>
      </c>
      <c r="Q50" s="36">
        <f t="shared" si="1"/>
        <v>0</v>
      </c>
      <c r="R50" s="36">
        <f t="shared" si="1"/>
        <v>0</v>
      </c>
      <c r="T50" s="3" t="s">
        <v>99</v>
      </c>
      <c r="U50" s="3">
        <v>3000</v>
      </c>
    </row>
    <row r="51" spans="1:27" s="1" customFormat="1" ht="18" customHeight="1">
      <c r="A51" s="186"/>
      <c r="B51" s="225"/>
      <c r="C51" s="191"/>
      <c r="D51" s="233">
        <v>10</v>
      </c>
      <c r="E51" s="233">
        <f>SUM(O45:O54)</f>
        <v>0</v>
      </c>
      <c r="F51" s="234"/>
      <c r="G51" s="235"/>
      <c r="H51" s="234"/>
      <c r="I51" s="234"/>
      <c r="J51" s="207"/>
      <c r="K51" s="186"/>
      <c r="L51" s="4"/>
      <c r="M51" s="52"/>
      <c r="N51" s="52"/>
      <c r="O51" s="36">
        <f t="shared" si="1"/>
        <v>0</v>
      </c>
      <c r="P51" s="36">
        <f t="shared" si="1"/>
        <v>0</v>
      </c>
      <c r="Q51" s="36">
        <f t="shared" si="1"/>
        <v>0</v>
      </c>
      <c r="R51" s="36">
        <f t="shared" si="1"/>
        <v>0</v>
      </c>
      <c r="T51" s="4" t="s">
        <v>100</v>
      </c>
      <c r="U51" s="4">
        <v>5170</v>
      </c>
      <c r="V51" s="4"/>
      <c r="W51" s="4"/>
      <c r="X51" s="4"/>
      <c r="Y51" s="4"/>
      <c r="Z51" s="4"/>
      <c r="AA51" s="4"/>
    </row>
    <row r="52" spans="1:27" s="1" customFormat="1" ht="18" customHeight="1">
      <c r="A52" s="186"/>
      <c r="B52" s="227"/>
      <c r="C52" s="207"/>
      <c r="D52" s="233">
        <v>15</v>
      </c>
      <c r="E52" s="233">
        <f>SUM(P45:P59)</f>
        <v>0</v>
      </c>
      <c r="F52" s="235"/>
      <c r="G52" s="235"/>
      <c r="H52" s="234"/>
      <c r="I52" s="234"/>
      <c r="J52" s="207"/>
      <c r="K52" s="186"/>
      <c r="L52" s="4"/>
      <c r="M52" s="33"/>
      <c r="N52" s="33"/>
      <c r="O52" s="36">
        <f t="shared" si="1"/>
        <v>0</v>
      </c>
      <c r="P52" s="36">
        <f t="shared" si="1"/>
        <v>0</v>
      </c>
      <c r="Q52" s="36">
        <f t="shared" si="1"/>
        <v>0</v>
      </c>
      <c r="R52" s="36">
        <f t="shared" si="1"/>
        <v>0</v>
      </c>
      <c r="T52" s="4" t="s">
        <v>101</v>
      </c>
      <c r="U52" s="4">
        <v>3960</v>
      </c>
      <c r="V52" s="4"/>
      <c r="W52" s="4"/>
      <c r="X52" s="4"/>
      <c r="Y52" s="4"/>
      <c r="Z52" s="4"/>
      <c r="AA52" s="4"/>
    </row>
    <row r="53" spans="1:27" s="1" customFormat="1" ht="18" customHeight="1">
      <c r="A53" s="186"/>
      <c r="B53" s="207"/>
      <c r="C53" s="207"/>
      <c r="D53" s="233">
        <v>20</v>
      </c>
      <c r="E53" s="233">
        <f>SUM(Q45:Q64)</f>
        <v>0</v>
      </c>
      <c r="F53" s="234"/>
      <c r="G53" s="235"/>
      <c r="H53" s="234"/>
      <c r="I53" s="234"/>
      <c r="J53" s="207"/>
      <c r="K53" s="186"/>
      <c r="L53" s="4"/>
      <c r="M53" s="33"/>
      <c r="N53" s="33"/>
      <c r="O53" s="36">
        <f t="shared" si="1"/>
        <v>0</v>
      </c>
      <c r="P53" s="36">
        <f t="shared" si="1"/>
        <v>0</v>
      </c>
      <c r="Q53" s="36">
        <f t="shared" si="1"/>
        <v>0</v>
      </c>
      <c r="R53" s="36">
        <f t="shared" si="1"/>
        <v>0</v>
      </c>
      <c r="T53" s="4" t="s">
        <v>102</v>
      </c>
      <c r="U53" s="4">
        <v>3560</v>
      </c>
      <c r="V53" s="4"/>
      <c r="W53" s="4"/>
      <c r="X53" s="4"/>
      <c r="Y53" s="4"/>
      <c r="Z53" s="4"/>
      <c r="AA53" s="4"/>
    </row>
    <row r="54" spans="1:27" s="1" customFormat="1" ht="18" customHeight="1">
      <c r="A54" s="186"/>
      <c r="B54" s="207"/>
      <c r="C54" s="207"/>
      <c r="D54" s="233">
        <v>25</v>
      </c>
      <c r="E54" s="233">
        <f>SUM(R45:R69)</f>
        <v>0</v>
      </c>
      <c r="F54" s="234"/>
      <c r="G54" s="235"/>
      <c r="H54" s="234"/>
      <c r="I54" s="234"/>
      <c r="J54" s="207"/>
      <c r="K54" s="186"/>
      <c r="L54" s="4"/>
      <c r="M54" s="4"/>
      <c r="N54" s="4"/>
      <c r="O54" s="36">
        <f t="shared" si="1"/>
        <v>0</v>
      </c>
      <c r="P54" s="36">
        <f t="shared" si="1"/>
        <v>0</v>
      </c>
      <c r="Q54" s="36">
        <f t="shared" si="1"/>
        <v>0</v>
      </c>
      <c r="R54" s="36">
        <f t="shared" si="1"/>
        <v>0</v>
      </c>
      <c r="T54" s="4" t="s">
        <v>103</v>
      </c>
      <c r="U54" s="4">
        <v>3420</v>
      </c>
      <c r="V54" s="4"/>
      <c r="W54" s="4"/>
      <c r="X54" s="4"/>
      <c r="Y54" s="4"/>
      <c r="Z54" s="4"/>
      <c r="AA54" s="4"/>
    </row>
    <row r="55" spans="1:27" s="1" customFormat="1" ht="18" customHeight="1">
      <c r="A55" s="186"/>
      <c r="B55" s="207"/>
      <c r="C55" s="207"/>
      <c r="D55" s="236"/>
      <c r="E55" s="235"/>
      <c r="F55" s="234"/>
      <c r="G55" s="235"/>
      <c r="H55" s="234"/>
      <c r="I55" s="234"/>
      <c r="J55" s="207"/>
      <c r="K55" s="186"/>
      <c r="L55" s="4"/>
      <c r="M55" s="4"/>
      <c r="N55" s="4"/>
      <c r="O55" s="36"/>
      <c r="P55" s="36">
        <f t="shared" si="1"/>
        <v>0</v>
      </c>
      <c r="Q55" s="36">
        <f t="shared" si="1"/>
        <v>0</v>
      </c>
      <c r="R55" s="36">
        <f t="shared" si="1"/>
        <v>0</v>
      </c>
      <c r="T55" s="4" t="s">
        <v>104</v>
      </c>
      <c r="U55" s="4">
        <v>3390</v>
      </c>
      <c r="V55" s="4"/>
      <c r="W55" s="4"/>
      <c r="X55" s="4"/>
      <c r="Y55" s="4"/>
      <c r="Z55" s="4"/>
      <c r="AA55" s="4"/>
    </row>
    <row r="56" spans="1:27" s="1" customFormat="1" ht="18" customHeight="1">
      <c r="A56" s="186"/>
      <c r="B56" s="207"/>
      <c r="C56" s="207"/>
      <c r="D56" s="235"/>
      <c r="E56" s="235"/>
      <c r="F56" s="235"/>
      <c r="G56" s="235"/>
      <c r="H56" s="235"/>
      <c r="I56" s="235"/>
      <c r="J56" s="207"/>
      <c r="K56" s="186"/>
      <c r="L56" s="4"/>
      <c r="O56" s="4"/>
      <c r="P56" s="36">
        <f aca="true" t="shared" si="2" ref="P56:R59">ROUND(P55*$M$42,0)</f>
        <v>0</v>
      </c>
      <c r="Q56" s="36">
        <f t="shared" si="2"/>
        <v>0</v>
      </c>
      <c r="R56" s="36">
        <f t="shared" si="2"/>
        <v>0</v>
      </c>
      <c r="S56" s="4"/>
      <c r="T56" s="4" t="s">
        <v>105</v>
      </c>
      <c r="U56" s="4">
        <v>5090</v>
      </c>
      <c r="V56" s="4"/>
      <c r="W56" s="4"/>
      <c r="X56" s="4"/>
      <c r="Y56" s="4"/>
      <c r="Z56" s="4"/>
      <c r="AA56" s="4"/>
    </row>
    <row r="57" spans="1:27" s="1" customFormat="1" ht="18" customHeight="1">
      <c r="A57" s="207"/>
      <c r="B57" s="207"/>
      <c r="C57" s="207"/>
      <c r="D57" s="207"/>
      <c r="E57" s="207"/>
      <c r="F57" s="207"/>
      <c r="G57" s="207"/>
      <c r="H57" s="207"/>
      <c r="I57" s="207"/>
      <c r="J57" s="207"/>
      <c r="K57" s="186"/>
      <c r="L57" s="4"/>
      <c r="O57" s="4"/>
      <c r="P57" s="36">
        <f t="shared" si="2"/>
        <v>0</v>
      </c>
      <c r="Q57" s="36">
        <f t="shared" si="2"/>
        <v>0</v>
      </c>
      <c r="R57" s="36">
        <f t="shared" si="2"/>
        <v>0</v>
      </c>
      <c r="S57" s="4"/>
      <c r="T57" s="4" t="s">
        <v>106</v>
      </c>
      <c r="U57" s="4">
        <v>3170</v>
      </c>
      <c r="V57" s="4"/>
      <c r="W57" s="4"/>
      <c r="X57" s="4"/>
      <c r="Y57" s="4"/>
      <c r="Z57" s="4"/>
      <c r="AA57" s="4"/>
    </row>
    <row r="58" spans="1:27" s="1" customFormat="1" ht="18" customHeight="1">
      <c r="A58" s="186"/>
      <c r="B58" s="237"/>
      <c r="C58" s="207"/>
      <c r="D58" s="235"/>
      <c r="E58" s="235"/>
      <c r="F58" s="235"/>
      <c r="G58" s="235"/>
      <c r="H58" s="235"/>
      <c r="I58" s="235"/>
      <c r="J58" s="207"/>
      <c r="K58" s="186"/>
      <c r="L58" s="4"/>
      <c r="O58" s="4"/>
      <c r="P58" s="36">
        <f t="shared" si="2"/>
        <v>0</v>
      </c>
      <c r="Q58" s="36">
        <f t="shared" si="2"/>
        <v>0</v>
      </c>
      <c r="R58" s="36">
        <f t="shared" si="2"/>
        <v>0</v>
      </c>
      <c r="S58" s="4"/>
      <c r="T58" s="4" t="s">
        <v>107</v>
      </c>
      <c r="U58" s="4">
        <v>3120</v>
      </c>
      <c r="V58" s="4"/>
      <c r="W58" s="4"/>
      <c r="X58" s="4"/>
      <c r="Y58" s="4"/>
      <c r="Z58" s="4"/>
      <c r="AA58" s="4"/>
    </row>
    <row r="59" spans="1:27" s="1" customFormat="1" ht="18.75" customHeight="1">
      <c r="A59" s="186"/>
      <c r="B59" s="225"/>
      <c r="C59" s="207"/>
      <c r="D59" s="238"/>
      <c r="E59" s="235"/>
      <c r="F59" s="234"/>
      <c r="G59" s="235"/>
      <c r="H59" s="235"/>
      <c r="I59" s="235"/>
      <c r="J59" s="207"/>
      <c r="K59" s="207"/>
      <c r="L59" s="33"/>
      <c r="O59" s="4"/>
      <c r="P59" s="36">
        <f t="shared" si="2"/>
        <v>0</v>
      </c>
      <c r="Q59" s="36">
        <f t="shared" si="2"/>
        <v>0</v>
      </c>
      <c r="R59" s="36">
        <f t="shared" si="2"/>
        <v>0</v>
      </c>
      <c r="S59" s="4"/>
      <c r="T59" s="4" t="s">
        <v>108</v>
      </c>
      <c r="U59" s="4">
        <v>3130</v>
      </c>
      <c r="V59" s="4"/>
      <c r="W59" s="4"/>
      <c r="X59" s="4"/>
      <c r="Y59" s="4"/>
      <c r="Z59" s="4"/>
      <c r="AA59" s="4"/>
    </row>
    <row r="60" spans="1:27" s="62" customFormat="1" ht="18" customHeight="1">
      <c r="A60" s="239"/>
      <c r="B60" s="309" t="s">
        <v>56</v>
      </c>
      <c r="C60" s="304"/>
      <c r="D60" s="304"/>
      <c r="E60" s="304"/>
      <c r="F60" s="304"/>
      <c r="G60" s="304"/>
      <c r="H60" s="304"/>
      <c r="I60" s="304"/>
      <c r="J60" s="304"/>
      <c r="K60" s="304"/>
      <c r="L60" s="56"/>
      <c r="O60" s="61"/>
      <c r="P60" s="61"/>
      <c r="Q60" s="36">
        <f aca="true" t="shared" si="3" ref="Q60:R64">ROUND(Q59*$M$42,0)</f>
        <v>0</v>
      </c>
      <c r="R60" s="36">
        <f t="shared" si="3"/>
        <v>0</v>
      </c>
      <c r="S60" s="61"/>
      <c r="T60" s="166" t="s">
        <v>109</v>
      </c>
      <c r="U60" s="53">
        <v>3700</v>
      </c>
      <c r="V60" s="61"/>
      <c r="W60" s="61"/>
      <c r="X60" s="61"/>
      <c r="Y60" s="61"/>
      <c r="Z60" s="61"/>
      <c r="AA60" s="61"/>
    </row>
    <row r="61" spans="1:27" s="62" customFormat="1" ht="18" customHeight="1">
      <c r="A61" s="239"/>
      <c r="B61" s="304"/>
      <c r="C61" s="304"/>
      <c r="D61" s="304"/>
      <c r="E61" s="304"/>
      <c r="F61" s="304"/>
      <c r="G61" s="304"/>
      <c r="H61" s="304"/>
      <c r="I61" s="304"/>
      <c r="J61" s="304"/>
      <c r="K61" s="304"/>
      <c r="L61" s="56"/>
      <c r="O61" s="61"/>
      <c r="P61" s="61"/>
      <c r="Q61" s="36">
        <f t="shared" si="3"/>
        <v>0</v>
      </c>
      <c r="R61" s="36">
        <f t="shared" si="3"/>
        <v>0</v>
      </c>
      <c r="S61" s="61"/>
      <c r="T61" s="166" t="s">
        <v>110</v>
      </c>
      <c r="U61" s="53">
        <v>3370</v>
      </c>
      <c r="V61" s="61"/>
      <c r="W61" s="61"/>
      <c r="X61" s="61"/>
      <c r="Y61" s="61"/>
      <c r="Z61" s="61"/>
      <c r="AA61" s="61"/>
    </row>
    <row r="62" spans="1:27" s="1" customFormat="1" ht="18" customHeight="1">
      <c r="A62" s="186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63"/>
      <c r="M62" s="64"/>
      <c r="N62" s="4"/>
      <c r="O62" s="4"/>
      <c r="P62" s="4"/>
      <c r="Q62" s="36">
        <f t="shared" si="3"/>
        <v>0</v>
      </c>
      <c r="R62" s="36">
        <f t="shared" si="3"/>
        <v>0</v>
      </c>
      <c r="S62" s="4"/>
      <c r="T62" s="166" t="s">
        <v>111</v>
      </c>
      <c r="U62" s="53">
        <v>3470</v>
      </c>
      <c r="V62" s="4"/>
      <c r="W62" s="4"/>
      <c r="X62" s="4"/>
      <c r="Y62" s="4"/>
      <c r="Z62" s="4"/>
      <c r="AA62" s="4"/>
    </row>
    <row r="63" spans="1:44" s="199" customFormat="1" ht="18" customHeight="1">
      <c r="A63" s="186"/>
      <c r="B63" s="240"/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1"/>
      <c r="N63" s="179"/>
      <c r="O63" s="179"/>
      <c r="P63" s="179"/>
      <c r="Q63" s="242">
        <f t="shared" si="3"/>
        <v>0</v>
      </c>
      <c r="R63" s="242">
        <f t="shared" si="3"/>
        <v>0</v>
      </c>
      <c r="S63" s="179"/>
      <c r="T63" s="243" t="s">
        <v>112</v>
      </c>
      <c r="U63" s="233">
        <v>4140</v>
      </c>
      <c r="V63" s="179"/>
      <c r="W63" s="179"/>
      <c r="X63" s="179"/>
      <c r="Y63" s="179"/>
      <c r="Z63" s="179"/>
      <c r="AA63" s="179"/>
      <c r="AO63" s="178"/>
      <c r="AP63" s="178"/>
      <c r="AQ63" s="178"/>
      <c r="AR63" s="178"/>
    </row>
    <row r="64" spans="1:44" s="199" customFormat="1" ht="18" customHeight="1">
      <c r="A64" s="186"/>
      <c r="B64" s="225"/>
      <c r="C64" s="207"/>
      <c r="D64" s="244"/>
      <c r="E64" s="207"/>
      <c r="F64" s="228"/>
      <c r="G64" s="207"/>
      <c r="H64" s="207"/>
      <c r="I64" s="207"/>
      <c r="J64" s="207"/>
      <c r="K64" s="194"/>
      <c r="L64" s="192"/>
      <c r="M64" s="179"/>
      <c r="N64" s="179"/>
      <c r="O64" s="179"/>
      <c r="P64" s="179"/>
      <c r="Q64" s="242">
        <f t="shared" si="3"/>
        <v>0</v>
      </c>
      <c r="R64" s="242">
        <f t="shared" si="3"/>
        <v>0</v>
      </c>
      <c r="S64" s="179"/>
      <c r="T64" s="243" t="s">
        <v>113</v>
      </c>
      <c r="U64" s="233">
        <v>3660</v>
      </c>
      <c r="V64" s="179"/>
      <c r="W64" s="179"/>
      <c r="X64" s="179"/>
      <c r="Y64" s="179"/>
      <c r="Z64" s="179"/>
      <c r="AA64" s="179"/>
      <c r="AO64" s="178"/>
      <c r="AP64" s="178"/>
      <c r="AQ64" s="178"/>
      <c r="AR64" s="178"/>
    </row>
    <row r="65" spans="1:44" s="199" customFormat="1" ht="18" customHeight="1">
      <c r="A65" s="186"/>
      <c r="B65" s="194"/>
      <c r="C65" s="207"/>
      <c r="D65" s="244"/>
      <c r="E65" s="207"/>
      <c r="F65" s="228"/>
      <c r="G65" s="207"/>
      <c r="H65" s="207"/>
      <c r="I65" s="207"/>
      <c r="J65" s="207"/>
      <c r="K65" s="245"/>
      <c r="L65" s="245"/>
      <c r="M65" s="179"/>
      <c r="N65" s="179"/>
      <c r="O65" s="179"/>
      <c r="P65" s="179"/>
      <c r="Q65" s="179"/>
      <c r="R65" s="242">
        <f>ROUND(R64*$M$42,0)</f>
        <v>0</v>
      </c>
      <c r="S65" s="179"/>
      <c r="T65" s="243" t="s">
        <v>114</v>
      </c>
      <c r="U65" s="233">
        <v>5650</v>
      </c>
      <c r="V65" s="179"/>
      <c r="W65" s="179"/>
      <c r="X65" s="179"/>
      <c r="Y65" s="179"/>
      <c r="Z65" s="179"/>
      <c r="AA65" s="179"/>
      <c r="AO65" s="178"/>
      <c r="AP65" s="178"/>
      <c r="AQ65" s="178"/>
      <c r="AR65" s="178"/>
    </row>
    <row r="66" spans="1:44" s="199" customFormat="1" ht="18" customHeight="1">
      <c r="A66" s="186"/>
      <c r="B66" s="225"/>
      <c r="C66" s="207"/>
      <c r="D66" s="178"/>
      <c r="E66" s="178"/>
      <c r="F66" s="228"/>
      <c r="G66" s="207"/>
      <c r="H66" s="207"/>
      <c r="I66" s="207"/>
      <c r="J66" s="207"/>
      <c r="K66" s="245"/>
      <c r="L66" s="245"/>
      <c r="M66" s="179"/>
      <c r="N66" s="179"/>
      <c r="O66" s="179"/>
      <c r="P66" s="179"/>
      <c r="Q66" s="179"/>
      <c r="R66" s="242">
        <f>ROUND(R65*$M$42,0)</f>
        <v>0</v>
      </c>
      <c r="S66" s="179"/>
      <c r="T66" s="243" t="s">
        <v>115</v>
      </c>
      <c r="U66" s="233">
        <v>3200</v>
      </c>
      <c r="V66" s="179"/>
      <c r="W66" s="179"/>
      <c r="X66" s="179"/>
      <c r="Y66" s="179"/>
      <c r="Z66" s="179"/>
      <c r="AA66" s="179"/>
      <c r="AO66" s="178"/>
      <c r="AP66" s="178"/>
      <c r="AQ66" s="178"/>
      <c r="AR66" s="178"/>
    </row>
    <row r="67" spans="1:44" s="199" customFormat="1" ht="18" customHeight="1">
      <c r="A67" s="186"/>
      <c r="B67" s="225"/>
      <c r="C67" s="207"/>
      <c r="D67" s="178"/>
      <c r="E67" s="178"/>
      <c r="F67" s="228"/>
      <c r="G67" s="207"/>
      <c r="H67" s="207"/>
      <c r="I67" s="207"/>
      <c r="J67" s="207"/>
      <c r="K67" s="245"/>
      <c r="L67" s="245"/>
      <c r="M67" s="179"/>
      <c r="N67" s="179"/>
      <c r="O67" s="179"/>
      <c r="P67" s="179"/>
      <c r="Q67" s="179"/>
      <c r="R67" s="242">
        <f>ROUND(R66*$M$42,0)</f>
        <v>0</v>
      </c>
      <c r="S67" s="179"/>
      <c r="T67" s="243" t="s">
        <v>116</v>
      </c>
      <c r="U67" s="233">
        <v>3150</v>
      </c>
      <c r="V67" s="179"/>
      <c r="W67" s="179"/>
      <c r="X67" s="179"/>
      <c r="Y67" s="179"/>
      <c r="Z67" s="179"/>
      <c r="AA67" s="179"/>
      <c r="AO67" s="178"/>
      <c r="AP67" s="178"/>
      <c r="AQ67" s="178"/>
      <c r="AR67" s="178"/>
    </row>
    <row r="68" spans="1:44" s="199" customFormat="1" ht="18" customHeight="1">
      <c r="A68" s="186"/>
      <c r="B68" s="225"/>
      <c r="C68" s="207"/>
      <c r="D68" s="178"/>
      <c r="E68" s="178"/>
      <c r="F68" s="246"/>
      <c r="G68" s="207"/>
      <c r="H68" s="207"/>
      <c r="I68" s="207"/>
      <c r="J68" s="207"/>
      <c r="K68" s="245"/>
      <c r="L68" s="245"/>
      <c r="M68" s="179"/>
      <c r="N68" s="179"/>
      <c r="O68" s="179"/>
      <c r="P68" s="179"/>
      <c r="Q68" s="179"/>
      <c r="R68" s="242">
        <f>ROUND(R67*$M$42,0)</f>
        <v>0</v>
      </c>
      <c r="S68" s="179"/>
      <c r="T68" s="186" t="s">
        <v>117</v>
      </c>
      <c r="U68" s="186">
        <v>4080</v>
      </c>
      <c r="V68" s="179"/>
      <c r="W68" s="179"/>
      <c r="X68" s="179"/>
      <c r="Y68" s="179"/>
      <c r="Z68" s="179"/>
      <c r="AA68" s="179"/>
      <c r="AO68" s="178"/>
      <c r="AP68" s="178"/>
      <c r="AQ68" s="178"/>
      <c r="AR68" s="178"/>
    </row>
    <row r="69" spans="1:44" s="199" customFormat="1" ht="18" customHeight="1">
      <c r="A69" s="186"/>
      <c r="B69" s="225"/>
      <c r="C69" s="207"/>
      <c r="D69" s="178"/>
      <c r="E69" s="178"/>
      <c r="F69" s="228"/>
      <c r="G69" s="207"/>
      <c r="H69" s="207"/>
      <c r="I69" s="207"/>
      <c r="J69" s="207"/>
      <c r="K69" s="245"/>
      <c r="L69" s="245"/>
      <c r="M69" s="179"/>
      <c r="N69" s="179"/>
      <c r="O69" s="179"/>
      <c r="P69" s="179"/>
      <c r="Q69" s="179"/>
      <c r="R69" s="242">
        <f>ROUND(R68*$M$42,0)</f>
        <v>0</v>
      </c>
      <c r="S69" s="179"/>
      <c r="T69" s="186" t="s">
        <v>118</v>
      </c>
      <c r="U69" s="186">
        <v>3000</v>
      </c>
      <c r="V69" s="179"/>
      <c r="W69" s="179"/>
      <c r="X69" s="179"/>
      <c r="Y69" s="179"/>
      <c r="Z69" s="179"/>
      <c r="AA69" s="179"/>
      <c r="AO69" s="178"/>
      <c r="AP69" s="178"/>
      <c r="AQ69" s="178"/>
      <c r="AR69" s="178"/>
    </row>
    <row r="70" spans="1:44" s="199" customFormat="1" ht="18" customHeight="1">
      <c r="A70" s="186"/>
      <c r="B70" s="230"/>
      <c r="C70" s="207"/>
      <c r="D70" s="178"/>
      <c r="E70" s="178"/>
      <c r="F70" s="225"/>
      <c r="G70" s="207"/>
      <c r="H70" s="207"/>
      <c r="I70" s="207"/>
      <c r="J70" s="207"/>
      <c r="K70" s="245"/>
      <c r="L70" s="245"/>
      <c r="M70" s="179"/>
      <c r="N70" s="179"/>
      <c r="O70" s="179"/>
      <c r="P70" s="179"/>
      <c r="Q70" s="179"/>
      <c r="R70" s="179"/>
      <c r="S70" s="179"/>
      <c r="T70" s="186" t="s">
        <v>119</v>
      </c>
      <c r="U70" s="186">
        <v>3390</v>
      </c>
      <c r="V70" s="179"/>
      <c r="W70" s="179"/>
      <c r="X70" s="179"/>
      <c r="Y70" s="179"/>
      <c r="Z70" s="179"/>
      <c r="AA70" s="179"/>
      <c r="AO70" s="178"/>
      <c r="AP70" s="178"/>
      <c r="AQ70" s="178"/>
      <c r="AR70" s="178"/>
    </row>
    <row r="71" spans="1:44" s="199" customFormat="1" ht="21.75" customHeight="1">
      <c r="A71" s="186"/>
      <c r="B71" s="225"/>
      <c r="C71" s="207"/>
      <c r="D71" s="178"/>
      <c r="E71" s="178"/>
      <c r="F71" s="207"/>
      <c r="G71" s="207"/>
      <c r="H71" s="207"/>
      <c r="I71" s="207"/>
      <c r="J71" s="207"/>
      <c r="K71" s="245"/>
      <c r="L71" s="245"/>
      <c r="M71" s="179"/>
      <c r="N71" s="179"/>
      <c r="O71" s="179"/>
      <c r="P71" s="179"/>
      <c r="Q71" s="179"/>
      <c r="R71" s="179"/>
      <c r="S71" s="179"/>
      <c r="T71" s="186" t="s">
        <v>120</v>
      </c>
      <c r="U71" s="186">
        <v>3390</v>
      </c>
      <c r="V71" s="179"/>
      <c r="W71" s="179"/>
      <c r="X71" s="179"/>
      <c r="Y71" s="179"/>
      <c r="Z71" s="179"/>
      <c r="AA71" s="179"/>
      <c r="AO71" s="178"/>
      <c r="AP71" s="178"/>
      <c r="AQ71" s="178"/>
      <c r="AR71" s="178"/>
    </row>
    <row r="72" spans="1:44" s="199" customFormat="1" ht="18" customHeight="1">
      <c r="A72" s="186"/>
      <c r="B72" s="233"/>
      <c r="C72" s="186"/>
      <c r="D72" s="186"/>
      <c r="E72" s="186"/>
      <c r="F72" s="186"/>
      <c r="G72" s="186"/>
      <c r="H72" s="186"/>
      <c r="I72" s="186"/>
      <c r="J72" s="186"/>
      <c r="K72" s="179"/>
      <c r="L72" s="179"/>
      <c r="M72" s="179"/>
      <c r="N72" s="179"/>
      <c r="O72" s="179"/>
      <c r="P72" s="179"/>
      <c r="Q72" s="179"/>
      <c r="R72" s="179"/>
      <c r="S72" s="179"/>
      <c r="T72" s="186" t="s">
        <v>121</v>
      </c>
      <c r="U72" s="186">
        <v>3540</v>
      </c>
      <c r="V72" s="179"/>
      <c r="W72" s="179"/>
      <c r="X72" s="179"/>
      <c r="Y72" s="179"/>
      <c r="Z72" s="179"/>
      <c r="AA72" s="179"/>
      <c r="AO72" s="178"/>
      <c r="AP72" s="178"/>
      <c r="AQ72" s="178"/>
      <c r="AR72" s="178"/>
    </row>
    <row r="73" spans="1:44" s="199" customFormat="1" ht="18" customHeight="1">
      <c r="A73" s="186"/>
      <c r="B73" s="243"/>
      <c r="C73" s="186"/>
      <c r="D73" s="225"/>
      <c r="E73" s="191"/>
      <c r="F73" s="191"/>
      <c r="G73" s="186"/>
      <c r="H73" s="186"/>
      <c r="I73" s="186"/>
      <c r="J73" s="186"/>
      <c r="K73" s="179"/>
      <c r="L73" s="179"/>
      <c r="M73" s="179"/>
      <c r="N73" s="179"/>
      <c r="O73" s="179"/>
      <c r="P73" s="179"/>
      <c r="Q73" s="179"/>
      <c r="R73" s="179"/>
      <c r="S73" s="179"/>
      <c r="T73" s="186" t="s">
        <v>122</v>
      </c>
      <c r="U73" s="186">
        <v>3410</v>
      </c>
      <c r="V73" s="179"/>
      <c r="W73" s="179"/>
      <c r="X73" s="179"/>
      <c r="Y73" s="179"/>
      <c r="Z73" s="179"/>
      <c r="AA73" s="179"/>
      <c r="AO73" s="178"/>
      <c r="AP73" s="178"/>
      <c r="AQ73" s="178"/>
      <c r="AR73" s="178"/>
    </row>
    <row r="74" spans="1:44" s="199" customFormat="1" ht="18" customHeight="1">
      <c r="A74" s="186"/>
      <c r="B74" s="186"/>
      <c r="C74" s="186"/>
      <c r="D74" s="225"/>
      <c r="E74" s="186"/>
      <c r="F74" s="186"/>
      <c r="G74" s="186"/>
      <c r="H74" s="186"/>
      <c r="I74" s="186"/>
      <c r="J74" s="186"/>
      <c r="K74" s="179"/>
      <c r="L74" s="179"/>
      <c r="M74" s="179"/>
      <c r="N74" s="179"/>
      <c r="O74" s="179"/>
      <c r="P74" s="179"/>
      <c r="Q74" s="179"/>
      <c r="R74" s="179"/>
      <c r="S74" s="179"/>
      <c r="T74" s="186" t="s">
        <v>123</v>
      </c>
      <c r="U74" s="186">
        <v>4370</v>
      </c>
      <c r="V74" s="179"/>
      <c r="W74" s="179"/>
      <c r="X74" s="179"/>
      <c r="Y74" s="179"/>
      <c r="Z74" s="179"/>
      <c r="AA74" s="179"/>
      <c r="AO74" s="178"/>
      <c r="AP74" s="178"/>
      <c r="AQ74" s="178"/>
      <c r="AR74" s="178"/>
    </row>
    <row r="75" spans="1:44" s="199" customFormat="1" ht="18" customHeight="1">
      <c r="A75" s="186"/>
      <c r="B75" s="233"/>
      <c r="C75" s="186"/>
      <c r="D75" s="207"/>
      <c r="E75" s="186"/>
      <c r="F75" s="243"/>
      <c r="G75" s="186"/>
      <c r="H75" s="186"/>
      <c r="I75" s="186"/>
      <c r="J75" s="186"/>
      <c r="K75" s="179"/>
      <c r="L75" s="179"/>
      <c r="M75" s="179"/>
      <c r="N75" s="179"/>
      <c r="O75" s="179"/>
      <c r="P75" s="179"/>
      <c r="Q75" s="179"/>
      <c r="R75" s="179"/>
      <c r="S75" s="179"/>
      <c r="T75" s="186" t="s">
        <v>124</v>
      </c>
      <c r="U75" s="186">
        <v>3390</v>
      </c>
      <c r="V75" s="179"/>
      <c r="W75" s="179"/>
      <c r="X75" s="179"/>
      <c r="Y75" s="179"/>
      <c r="Z75" s="179"/>
      <c r="AA75" s="179"/>
      <c r="AO75" s="178"/>
      <c r="AP75" s="178"/>
      <c r="AQ75" s="178"/>
      <c r="AR75" s="178"/>
    </row>
    <row r="76" spans="1:44" s="199" customFormat="1" ht="18" customHeight="1">
      <c r="A76" s="186"/>
      <c r="B76" s="233"/>
      <c r="C76" s="186"/>
      <c r="D76" s="207"/>
      <c r="E76" s="186"/>
      <c r="F76" s="243"/>
      <c r="G76" s="186"/>
      <c r="H76" s="186"/>
      <c r="I76" s="186"/>
      <c r="J76" s="186"/>
      <c r="K76" s="179"/>
      <c r="L76" s="179"/>
      <c r="M76" s="179"/>
      <c r="N76" s="179"/>
      <c r="O76" s="179"/>
      <c r="P76" s="179"/>
      <c r="Q76" s="179"/>
      <c r="R76" s="179"/>
      <c r="S76" s="179"/>
      <c r="T76" s="186" t="s">
        <v>125</v>
      </c>
      <c r="U76" s="186">
        <v>3180</v>
      </c>
      <c r="V76" s="179"/>
      <c r="W76" s="179"/>
      <c r="X76" s="179"/>
      <c r="Y76" s="179"/>
      <c r="Z76" s="179"/>
      <c r="AA76" s="179"/>
      <c r="AO76" s="178"/>
      <c r="AP76" s="178"/>
      <c r="AQ76" s="178"/>
      <c r="AR76" s="178"/>
    </row>
    <row r="77" spans="1:44" s="199" customFormat="1" ht="18" customHeight="1">
      <c r="A77" s="186"/>
      <c r="B77" s="243"/>
      <c r="C77" s="186"/>
      <c r="D77" s="231"/>
      <c r="E77" s="186"/>
      <c r="F77" s="186"/>
      <c r="G77" s="186"/>
      <c r="H77" s="186"/>
      <c r="I77" s="186"/>
      <c r="J77" s="186"/>
      <c r="K77" s="179"/>
      <c r="L77" s="179"/>
      <c r="M77" s="179"/>
      <c r="N77" s="179"/>
      <c r="O77" s="179"/>
      <c r="P77" s="179"/>
      <c r="Q77" s="179"/>
      <c r="R77" s="179"/>
      <c r="S77" s="179"/>
      <c r="T77" s="186" t="s">
        <v>126</v>
      </c>
      <c r="U77" s="186">
        <v>3070</v>
      </c>
      <c r="V77" s="179"/>
      <c r="W77" s="179"/>
      <c r="X77" s="179"/>
      <c r="Y77" s="179"/>
      <c r="Z77" s="179"/>
      <c r="AA77" s="179"/>
      <c r="AO77" s="178"/>
      <c r="AP77" s="178"/>
      <c r="AQ77" s="178"/>
      <c r="AR77" s="178"/>
    </row>
    <row r="78" spans="1:44" s="199" customFormat="1" ht="18" customHeight="1">
      <c r="A78" s="186"/>
      <c r="B78" s="243"/>
      <c r="C78" s="186"/>
      <c r="D78" s="231"/>
      <c r="E78" s="186"/>
      <c r="F78" s="186"/>
      <c r="G78" s="186"/>
      <c r="H78" s="186"/>
      <c r="I78" s="186"/>
      <c r="J78" s="186"/>
      <c r="K78" s="179"/>
      <c r="L78" s="179"/>
      <c r="M78" s="179"/>
      <c r="N78" s="179"/>
      <c r="O78" s="179"/>
      <c r="P78" s="179"/>
      <c r="Q78" s="179"/>
      <c r="R78" s="179"/>
      <c r="S78" s="179"/>
      <c r="T78" s="186" t="s">
        <v>127</v>
      </c>
      <c r="U78" s="186">
        <v>3560</v>
      </c>
      <c r="V78" s="179"/>
      <c r="W78" s="179"/>
      <c r="X78" s="179"/>
      <c r="Y78" s="179"/>
      <c r="Z78" s="179"/>
      <c r="AA78" s="179"/>
      <c r="AO78" s="178"/>
      <c r="AP78" s="178"/>
      <c r="AQ78" s="178"/>
      <c r="AR78" s="178"/>
    </row>
    <row r="79" spans="1:44" s="199" customFormat="1" ht="18" customHeight="1">
      <c r="A79" s="186"/>
      <c r="B79" s="243"/>
      <c r="C79" s="186"/>
      <c r="D79" s="231"/>
      <c r="E79" s="186"/>
      <c r="F79" s="186"/>
      <c r="G79" s="186"/>
      <c r="H79" s="186"/>
      <c r="I79" s="186"/>
      <c r="J79" s="186"/>
      <c r="K79" s="179"/>
      <c r="L79" s="179"/>
      <c r="M79" s="179"/>
      <c r="N79" s="179"/>
      <c r="O79" s="179"/>
      <c r="P79" s="179"/>
      <c r="Q79" s="179"/>
      <c r="R79" s="179"/>
      <c r="S79" s="179"/>
      <c r="T79" s="186" t="s">
        <v>128</v>
      </c>
      <c r="U79" s="186">
        <v>3010</v>
      </c>
      <c r="V79" s="179"/>
      <c r="W79" s="179"/>
      <c r="X79" s="179"/>
      <c r="Y79" s="179"/>
      <c r="Z79" s="179"/>
      <c r="AA79" s="179"/>
      <c r="AO79" s="178"/>
      <c r="AP79" s="178"/>
      <c r="AQ79" s="178"/>
      <c r="AR79" s="178"/>
    </row>
    <row r="80" spans="1:44" s="199" customFormat="1" ht="18" customHeight="1">
      <c r="A80" s="186"/>
      <c r="B80" s="243"/>
      <c r="C80" s="186"/>
      <c r="D80" s="247"/>
      <c r="E80" s="207"/>
      <c r="F80" s="186"/>
      <c r="G80" s="186"/>
      <c r="H80" s="186"/>
      <c r="I80" s="186"/>
      <c r="J80" s="186"/>
      <c r="K80" s="179"/>
      <c r="L80" s="179"/>
      <c r="M80" s="179"/>
      <c r="N80" s="179"/>
      <c r="O80" s="179"/>
      <c r="P80" s="179"/>
      <c r="Q80" s="179"/>
      <c r="R80" s="179"/>
      <c r="S80" s="179"/>
      <c r="T80" s="186" t="s">
        <v>129</v>
      </c>
      <c r="U80" s="186">
        <v>2810</v>
      </c>
      <c r="V80" s="179"/>
      <c r="W80" s="179"/>
      <c r="X80" s="179"/>
      <c r="Y80" s="179"/>
      <c r="Z80" s="179"/>
      <c r="AA80" s="179"/>
      <c r="AO80" s="178"/>
      <c r="AP80" s="178"/>
      <c r="AQ80" s="178"/>
      <c r="AR80" s="178"/>
    </row>
    <row r="81" spans="1:44" s="199" customFormat="1" ht="18" customHeight="1">
      <c r="A81" s="186"/>
      <c r="B81" s="243"/>
      <c r="C81" s="186"/>
      <c r="D81" s="248"/>
      <c r="E81" s="249"/>
      <c r="F81" s="186"/>
      <c r="G81" s="186"/>
      <c r="H81" s="186"/>
      <c r="I81" s="186"/>
      <c r="J81" s="186"/>
      <c r="K81" s="179"/>
      <c r="L81" s="179"/>
      <c r="M81" s="179"/>
      <c r="N81" s="179"/>
      <c r="O81" s="179"/>
      <c r="P81" s="179"/>
      <c r="Q81" s="179"/>
      <c r="R81" s="179"/>
      <c r="S81" s="179"/>
      <c r="T81" s="186" t="s">
        <v>130</v>
      </c>
      <c r="U81" s="186">
        <v>3170</v>
      </c>
      <c r="V81" s="179"/>
      <c r="W81" s="179"/>
      <c r="X81" s="179"/>
      <c r="Y81" s="179"/>
      <c r="Z81" s="179"/>
      <c r="AA81" s="179"/>
      <c r="AO81" s="178"/>
      <c r="AP81" s="178"/>
      <c r="AQ81" s="178"/>
      <c r="AR81" s="178"/>
    </row>
    <row r="82" spans="1:44" s="199" customFormat="1" ht="18">
      <c r="A82" s="186"/>
      <c r="B82" s="243"/>
      <c r="C82" s="186"/>
      <c r="D82" s="248"/>
      <c r="E82" s="249"/>
      <c r="F82" s="186"/>
      <c r="G82" s="186"/>
      <c r="H82" s="186"/>
      <c r="I82" s="186"/>
      <c r="J82" s="186"/>
      <c r="K82" s="179"/>
      <c r="L82" s="179"/>
      <c r="M82" s="179"/>
      <c r="N82" s="179"/>
      <c r="O82" s="179"/>
      <c r="P82" s="179"/>
      <c r="Q82" s="179"/>
      <c r="R82" s="179"/>
      <c r="S82" s="179"/>
      <c r="T82" s="186" t="s">
        <v>131</v>
      </c>
      <c r="U82" s="186">
        <v>3570</v>
      </c>
      <c r="V82" s="179"/>
      <c r="W82" s="179"/>
      <c r="X82" s="179"/>
      <c r="Y82" s="179"/>
      <c r="Z82" s="179"/>
      <c r="AA82" s="179"/>
      <c r="AO82" s="178"/>
      <c r="AP82" s="178"/>
      <c r="AQ82" s="178"/>
      <c r="AR82" s="178"/>
    </row>
    <row r="83" spans="1:44" s="199" customFormat="1" ht="18">
      <c r="A83" s="186"/>
      <c r="B83" s="243"/>
      <c r="C83" s="186"/>
      <c r="D83" s="227"/>
      <c r="E83" s="227"/>
      <c r="F83" s="186"/>
      <c r="G83" s="186"/>
      <c r="H83" s="186"/>
      <c r="I83" s="186"/>
      <c r="J83" s="186"/>
      <c r="K83" s="179"/>
      <c r="L83" s="179"/>
      <c r="M83" s="179"/>
      <c r="N83" s="179"/>
      <c r="O83" s="179"/>
      <c r="P83" s="179"/>
      <c r="Q83" s="179"/>
      <c r="R83" s="179"/>
      <c r="S83" s="179"/>
      <c r="T83" s="186" t="s">
        <v>132</v>
      </c>
      <c r="U83" s="186">
        <v>4580</v>
      </c>
      <c r="V83" s="179"/>
      <c r="W83" s="179"/>
      <c r="X83" s="179"/>
      <c r="Y83" s="179"/>
      <c r="Z83" s="179"/>
      <c r="AA83" s="179"/>
      <c r="AO83" s="178"/>
      <c r="AP83" s="178"/>
      <c r="AQ83" s="178"/>
      <c r="AR83" s="178"/>
    </row>
    <row r="84" spans="1:44" s="199" customFormat="1" ht="18">
      <c r="A84" s="186"/>
      <c r="B84" s="243"/>
      <c r="C84" s="186"/>
      <c r="D84" s="227"/>
      <c r="E84" s="227"/>
      <c r="F84" s="250"/>
      <c r="G84" s="186"/>
      <c r="H84" s="186"/>
      <c r="I84" s="186"/>
      <c r="J84" s="186"/>
      <c r="K84" s="179"/>
      <c r="L84" s="179"/>
      <c r="M84" s="179"/>
      <c r="N84" s="179"/>
      <c r="O84" s="179"/>
      <c r="P84" s="179"/>
      <c r="Q84" s="179"/>
      <c r="R84" s="179"/>
      <c r="S84" s="179"/>
      <c r="T84" s="186" t="s">
        <v>133</v>
      </c>
      <c r="U84" s="186">
        <v>3300</v>
      </c>
      <c r="V84" s="179"/>
      <c r="W84" s="179"/>
      <c r="X84" s="179"/>
      <c r="Y84" s="179"/>
      <c r="Z84" s="179"/>
      <c r="AA84" s="179"/>
      <c r="AO84" s="178"/>
      <c r="AP84" s="178"/>
      <c r="AQ84" s="178"/>
      <c r="AR84" s="178"/>
    </row>
    <row r="85" spans="1:44" s="199" customFormat="1" ht="18">
      <c r="A85" s="186"/>
      <c r="B85" s="243"/>
      <c r="C85" s="186"/>
      <c r="D85" s="207"/>
      <c r="E85" s="207"/>
      <c r="F85" s="250"/>
      <c r="G85" s="186"/>
      <c r="H85" s="186"/>
      <c r="I85" s="186"/>
      <c r="J85" s="186"/>
      <c r="K85" s="179"/>
      <c r="L85" s="179"/>
      <c r="M85" s="179"/>
      <c r="N85" s="179"/>
      <c r="O85" s="179"/>
      <c r="P85" s="179"/>
      <c r="Q85" s="179"/>
      <c r="R85" s="179"/>
      <c r="S85" s="179"/>
      <c r="T85" s="186"/>
      <c r="U85" s="186"/>
      <c r="V85" s="179"/>
      <c r="W85" s="179"/>
      <c r="X85" s="179"/>
      <c r="Y85" s="179"/>
      <c r="Z85" s="179"/>
      <c r="AA85" s="179"/>
      <c r="AO85" s="178"/>
      <c r="AP85" s="178"/>
      <c r="AQ85" s="178"/>
      <c r="AR85" s="178"/>
    </row>
    <row r="86" spans="1:44" s="199" customFormat="1" ht="18">
      <c r="A86" s="186"/>
      <c r="B86" s="243"/>
      <c r="C86" s="186"/>
      <c r="D86" s="186"/>
      <c r="E86" s="186"/>
      <c r="F86" s="250"/>
      <c r="G86" s="186"/>
      <c r="H86" s="186"/>
      <c r="I86" s="186"/>
      <c r="J86" s="186"/>
      <c r="K86" s="179"/>
      <c r="L86" s="179"/>
      <c r="M86" s="179"/>
      <c r="N86" s="179"/>
      <c r="O86" s="179"/>
      <c r="P86" s="179"/>
      <c r="Q86" s="179"/>
      <c r="R86" s="179"/>
      <c r="S86" s="179"/>
      <c r="T86" s="186"/>
      <c r="U86" s="186"/>
      <c r="V86" s="179"/>
      <c r="W86" s="179"/>
      <c r="X86" s="179"/>
      <c r="Y86" s="179"/>
      <c r="Z86" s="179"/>
      <c r="AA86" s="179"/>
      <c r="AO86" s="178"/>
      <c r="AP86" s="178"/>
      <c r="AQ86" s="178"/>
      <c r="AR86" s="178"/>
    </row>
    <row r="87" spans="1:44" s="199" customFormat="1" ht="18">
      <c r="A87" s="186"/>
      <c r="B87" s="225"/>
      <c r="C87" s="207"/>
      <c r="D87" s="207"/>
      <c r="E87" s="207"/>
      <c r="F87" s="250"/>
      <c r="G87" s="186"/>
      <c r="H87" s="186"/>
      <c r="I87" s="186"/>
      <c r="J87" s="186"/>
      <c r="K87" s="179"/>
      <c r="L87" s="179"/>
      <c r="M87" s="179"/>
      <c r="N87" s="179"/>
      <c r="O87" s="179"/>
      <c r="P87" s="179"/>
      <c r="Q87" s="179"/>
      <c r="R87" s="179"/>
      <c r="S87" s="179"/>
      <c r="T87" s="186"/>
      <c r="U87" s="186"/>
      <c r="V87" s="179"/>
      <c r="W87" s="179"/>
      <c r="X87" s="179"/>
      <c r="Y87" s="179"/>
      <c r="Z87" s="179"/>
      <c r="AA87" s="179"/>
      <c r="AO87" s="178"/>
      <c r="AP87" s="178"/>
      <c r="AQ87" s="178"/>
      <c r="AR87" s="178"/>
    </row>
    <row r="88" spans="1:44" s="199" customFormat="1" ht="18">
      <c r="A88" s="186"/>
      <c r="B88" s="225"/>
      <c r="C88" s="207"/>
      <c r="D88" s="207"/>
      <c r="E88" s="207"/>
      <c r="F88" s="250"/>
      <c r="G88" s="186"/>
      <c r="H88" s="186"/>
      <c r="I88" s="186"/>
      <c r="J88" s="186"/>
      <c r="K88" s="179"/>
      <c r="L88" s="179"/>
      <c r="M88" s="179"/>
      <c r="N88" s="179"/>
      <c r="O88" s="179"/>
      <c r="P88" s="179"/>
      <c r="Q88" s="179"/>
      <c r="R88" s="179"/>
      <c r="S88" s="179"/>
      <c r="T88" s="186"/>
      <c r="U88" s="186"/>
      <c r="V88" s="179"/>
      <c r="W88" s="179"/>
      <c r="X88" s="179"/>
      <c r="Y88" s="179"/>
      <c r="Z88" s="179"/>
      <c r="AA88" s="179"/>
      <c r="AO88" s="178"/>
      <c r="AP88" s="178"/>
      <c r="AQ88" s="178"/>
      <c r="AR88" s="178"/>
    </row>
    <row r="89" spans="1:44" s="199" customFormat="1" ht="18">
      <c r="A89" s="186"/>
      <c r="B89" s="225"/>
      <c r="C89" s="207"/>
      <c r="D89" s="207"/>
      <c r="E89" s="207"/>
      <c r="F89" s="186"/>
      <c r="G89" s="186"/>
      <c r="H89" s="186"/>
      <c r="I89" s="186"/>
      <c r="J89" s="186"/>
      <c r="K89" s="179"/>
      <c r="L89" s="179"/>
      <c r="M89" s="179"/>
      <c r="N89" s="179"/>
      <c r="O89" s="179"/>
      <c r="P89" s="179"/>
      <c r="Q89" s="179"/>
      <c r="R89" s="179"/>
      <c r="S89" s="179"/>
      <c r="T89" s="186"/>
      <c r="U89" s="186"/>
      <c r="V89" s="179"/>
      <c r="W89" s="179"/>
      <c r="X89" s="179"/>
      <c r="Y89" s="179"/>
      <c r="Z89" s="179"/>
      <c r="AA89" s="179"/>
      <c r="AO89" s="178"/>
      <c r="AP89" s="178"/>
      <c r="AQ89" s="178"/>
      <c r="AR89" s="178"/>
    </row>
    <row r="90" spans="1:44" s="199" customFormat="1" ht="18">
      <c r="A90" s="186"/>
      <c r="B90" s="237"/>
      <c r="C90" s="207"/>
      <c r="D90" s="207"/>
      <c r="E90" s="207"/>
      <c r="F90" s="186"/>
      <c r="G90" s="186"/>
      <c r="H90" s="186"/>
      <c r="I90" s="186"/>
      <c r="J90" s="186"/>
      <c r="K90" s="179"/>
      <c r="L90" s="179"/>
      <c r="M90" s="179"/>
      <c r="N90" s="179"/>
      <c r="O90" s="179"/>
      <c r="P90" s="179"/>
      <c r="Q90" s="179"/>
      <c r="R90" s="179"/>
      <c r="S90" s="179"/>
      <c r="T90" s="186"/>
      <c r="U90" s="186"/>
      <c r="V90" s="179"/>
      <c r="W90" s="179"/>
      <c r="X90" s="179"/>
      <c r="Y90" s="179"/>
      <c r="Z90" s="179"/>
      <c r="AA90" s="179"/>
      <c r="AO90" s="178"/>
      <c r="AP90" s="178"/>
      <c r="AQ90" s="178"/>
      <c r="AR90" s="178"/>
    </row>
    <row r="91" spans="1:44" s="199" customFormat="1" ht="18">
      <c r="A91" s="186"/>
      <c r="B91" s="225"/>
      <c r="C91" s="207"/>
      <c r="D91" s="207"/>
      <c r="E91" s="207"/>
      <c r="F91" s="186"/>
      <c r="G91" s="186"/>
      <c r="H91" s="186"/>
      <c r="I91" s="186"/>
      <c r="J91" s="186"/>
      <c r="K91" s="179"/>
      <c r="L91" s="179"/>
      <c r="M91" s="179"/>
      <c r="N91" s="179"/>
      <c r="O91" s="179"/>
      <c r="P91" s="179"/>
      <c r="Q91" s="179"/>
      <c r="R91" s="179"/>
      <c r="S91" s="179"/>
      <c r="T91" s="186"/>
      <c r="U91" s="186"/>
      <c r="V91" s="179"/>
      <c r="W91" s="179"/>
      <c r="X91" s="179"/>
      <c r="Y91" s="179"/>
      <c r="Z91" s="179"/>
      <c r="AA91" s="179"/>
      <c r="AO91" s="178"/>
      <c r="AP91" s="178"/>
      <c r="AQ91" s="178"/>
      <c r="AR91" s="178"/>
    </row>
    <row r="92" spans="1:44" s="199" customFormat="1" ht="18">
      <c r="A92" s="186"/>
      <c r="B92" s="225"/>
      <c r="C92" s="251"/>
      <c r="D92" s="252"/>
      <c r="E92" s="228"/>
      <c r="F92" s="253"/>
      <c r="G92" s="186"/>
      <c r="H92" s="186"/>
      <c r="I92" s="186"/>
      <c r="J92" s="186"/>
      <c r="K92" s="179"/>
      <c r="L92" s="179"/>
      <c r="M92" s="179"/>
      <c r="N92" s="179"/>
      <c r="O92" s="179"/>
      <c r="P92" s="179"/>
      <c r="Q92" s="179"/>
      <c r="R92" s="179"/>
      <c r="S92" s="179"/>
      <c r="T92" s="186"/>
      <c r="U92" s="186"/>
      <c r="V92" s="179"/>
      <c r="W92" s="179"/>
      <c r="X92" s="179"/>
      <c r="Y92" s="179"/>
      <c r="Z92" s="179"/>
      <c r="AA92" s="179"/>
      <c r="AO92" s="178"/>
      <c r="AP92" s="178"/>
      <c r="AQ92" s="178"/>
      <c r="AR92" s="178"/>
    </row>
    <row r="93" spans="1:44" s="199" customFormat="1" ht="18">
      <c r="A93" s="186"/>
      <c r="B93" s="225"/>
      <c r="C93" s="251"/>
      <c r="D93" s="252"/>
      <c r="E93" s="228"/>
      <c r="F93" s="254"/>
      <c r="G93" s="186"/>
      <c r="H93" s="186"/>
      <c r="I93" s="186"/>
      <c r="J93" s="186"/>
      <c r="K93" s="179"/>
      <c r="L93" s="179"/>
      <c r="M93" s="179"/>
      <c r="N93" s="179"/>
      <c r="O93" s="179"/>
      <c r="P93" s="179"/>
      <c r="Q93" s="179"/>
      <c r="R93" s="179"/>
      <c r="S93" s="179"/>
      <c r="T93" s="186"/>
      <c r="U93" s="186"/>
      <c r="V93" s="179"/>
      <c r="W93" s="179"/>
      <c r="X93" s="179"/>
      <c r="Y93" s="179"/>
      <c r="Z93" s="179"/>
      <c r="AA93" s="179"/>
      <c r="AO93" s="178"/>
      <c r="AP93" s="178"/>
      <c r="AQ93" s="178"/>
      <c r="AR93" s="178"/>
    </row>
    <row r="94" spans="1:44" s="199" customFormat="1" ht="18">
      <c r="A94" s="186"/>
      <c r="B94" s="227"/>
      <c r="C94" s="255"/>
      <c r="D94" s="256"/>
      <c r="E94" s="257"/>
      <c r="F94" s="186"/>
      <c r="G94" s="186"/>
      <c r="H94" s="186"/>
      <c r="I94" s="186"/>
      <c r="J94" s="186"/>
      <c r="K94" s="179"/>
      <c r="L94" s="179"/>
      <c r="M94" s="179"/>
      <c r="N94" s="179"/>
      <c r="O94" s="179"/>
      <c r="P94" s="179"/>
      <c r="Q94" s="179"/>
      <c r="R94" s="179"/>
      <c r="S94" s="179"/>
      <c r="T94" s="186"/>
      <c r="U94" s="186"/>
      <c r="V94" s="179"/>
      <c r="W94" s="179"/>
      <c r="X94" s="179"/>
      <c r="Y94" s="179"/>
      <c r="Z94" s="179"/>
      <c r="AA94" s="179"/>
      <c r="AO94" s="178"/>
      <c r="AP94" s="178"/>
      <c r="AQ94" s="178"/>
      <c r="AR94" s="178"/>
    </row>
    <row r="95" spans="1:44" s="199" customFormat="1" ht="18">
      <c r="A95" s="186"/>
      <c r="B95" s="258"/>
      <c r="C95" s="258"/>
      <c r="D95" s="258"/>
      <c r="E95" s="258"/>
      <c r="F95" s="186"/>
      <c r="G95" s="186"/>
      <c r="H95" s="186"/>
      <c r="I95" s="186"/>
      <c r="J95" s="186"/>
      <c r="K95" s="179"/>
      <c r="L95" s="179"/>
      <c r="M95" s="179"/>
      <c r="N95" s="179"/>
      <c r="O95" s="179"/>
      <c r="P95" s="179"/>
      <c r="Q95" s="179"/>
      <c r="R95" s="179"/>
      <c r="S95" s="179"/>
      <c r="T95" s="186"/>
      <c r="U95" s="186"/>
      <c r="V95" s="179"/>
      <c r="W95" s="179"/>
      <c r="X95" s="179"/>
      <c r="Y95" s="179"/>
      <c r="Z95" s="179"/>
      <c r="AA95" s="179"/>
      <c r="AO95" s="178"/>
      <c r="AP95" s="178"/>
      <c r="AQ95" s="178"/>
      <c r="AR95" s="178"/>
    </row>
    <row r="96" spans="1:45" s="199" customFormat="1" ht="18">
      <c r="A96" s="186"/>
      <c r="B96" s="227"/>
      <c r="C96" s="207"/>
      <c r="D96" s="259"/>
      <c r="E96" s="207"/>
      <c r="F96" s="186"/>
      <c r="G96" s="186"/>
      <c r="H96" s="186"/>
      <c r="I96" s="186"/>
      <c r="J96" s="186"/>
      <c r="K96" s="179"/>
      <c r="L96" s="179"/>
      <c r="M96" s="179"/>
      <c r="N96" s="179"/>
      <c r="O96" s="179"/>
      <c r="P96" s="179"/>
      <c r="Q96" s="179"/>
      <c r="R96" s="179"/>
      <c r="S96" s="179"/>
      <c r="T96" s="186"/>
      <c r="U96" s="186"/>
      <c r="V96" s="179"/>
      <c r="W96" s="179"/>
      <c r="X96" s="179"/>
      <c r="Y96" s="179"/>
      <c r="Z96" s="179"/>
      <c r="AA96" s="179"/>
      <c r="AF96" s="178"/>
      <c r="AG96" s="178"/>
      <c r="AH96" s="178"/>
      <c r="AI96" s="178"/>
      <c r="AJ96" s="178"/>
      <c r="AK96" s="178"/>
      <c r="AL96" s="178"/>
      <c r="AM96" s="178"/>
      <c r="AN96" s="178"/>
      <c r="AO96" s="178"/>
      <c r="AP96" s="178"/>
      <c r="AQ96" s="178"/>
      <c r="AR96" s="178"/>
      <c r="AS96" s="178"/>
    </row>
    <row r="97" spans="1:45" s="199" customFormat="1" ht="18">
      <c r="A97" s="186"/>
      <c r="B97" s="227"/>
      <c r="C97" s="207"/>
      <c r="D97" s="259"/>
      <c r="E97" s="207"/>
      <c r="F97" s="207"/>
      <c r="G97" s="207"/>
      <c r="H97" s="207"/>
      <c r="I97" s="207"/>
      <c r="J97" s="186"/>
      <c r="K97" s="186"/>
      <c r="L97" s="186"/>
      <c r="M97" s="186"/>
      <c r="N97" s="186"/>
      <c r="O97" s="186"/>
      <c r="P97" s="186"/>
      <c r="Q97" s="186"/>
      <c r="R97" s="179"/>
      <c r="S97" s="179"/>
      <c r="T97" s="186"/>
      <c r="U97" s="186"/>
      <c r="V97" s="179"/>
      <c r="W97" s="179"/>
      <c r="X97" s="179"/>
      <c r="Y97" s="179"/>
      <c r="Z97" s="179"/>
      <c r="AA97" s="179"/>
      <c r="AF97" s="178"/>
      <c r="AG97" s="178"/>
      <c r="AH97" s="178"/>
      <c r="AI97" s="178"/>
      <c r="AJ97" s="178"/>
      <c r="AK97" s="178"/>
      <c r="AL97" s="178"/>
      <c r="AM97" s="178"/>
      <c r="AN97" s="178"/>
      <c r="AO97" s="178"/>
      <c r="AP97" s="178"/>
      <c r="AQ97" s="178"/>
      <c r="AR97" s="178"/>
      <c r="AS97" s="178"/>
    </row>
    <row r="98" spans="1:27" s="178" customFormat="1" ht="18">
      <c r="A98" s="186"/>
      <c r="B98" s="191"/>
      <c r="C98" s="191"/>
      <c r="D98" s="207"/>
      <c r="E98" s="207"/>
      <c r="F98" s="191"/>
      <c r="G98" s="230"/>
      <c r="H98" s="230"/>
      <c r="I98" s="207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</row>
    <row r="99" spans="1:27" s="178" customFormat="1" ht="18">
      <c r="A99" s="186"/>
      <c r="B99" s="207"/>
      <c r="C99" s="207"/>
      <c r="D99" s="207"/>
      <c r="E99" s="207"/>
      <c r="F99" s="207"/>
      <c r="G99" s="230"/>
      <c r="H99" s="207"/>
      <c r="I99" s="207"/>
      <c r="J99" s="186"/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  <c r="AA99" s="186"/>
    </row>
    <row r="100" spans="1:27" s="178" customFormat="1" ht="18">
      <c r="A100" s="186"/>
      <c r="B100" s="191"/>
      <c r="C100" s="191"/>
      <c r="D100" s="207"/>
      <c r="E100" s="207"/>
      <c r="F100" s="191"/>
      <c r="G100" s="230"/>
      <c r="H100" s="260"/>
      <c r="I100" s="207"/>
      <c r="J100" s="186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  <c r="AA100" s="186"/>
    </row>
    <row r="101" spans="1:27" s="178" customFormat="1" ht="18">
      <c r="A101" s="186"/>
      <c r="B101" s="191"/>
      <c r="C101" s="191"/>
      <c r="D101" s="207"/>
      <c r="E101" s="207"/>
      <c r="F101" s="191"/>
      <c r="G101" s="230"/>
      <c r="H101" s="207"/>
      <c r="I101" s="207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86"/>
      <c r="X101" s="186"/>
      <c r="Y101" s="186"/>
      <c r="Z101" s="186"/>
      <c r="AA101" s="186"/>
    </row>
    <row r="102" spans="1:27" s="178" customFormat="1" ht="18">
      <c r="A102" s="186"/>
      <c r="B102" s="191"/>
      <c r="C102" s="207"/>
      <c r="D102" s="207"/>
      <c r="E102" s="207"/>
      <c r="F102" s="191"/>
      <c r="G102" s="230"/>
      <c r="H102" s="207"/>
      <c r="I102" s="207"/>
      <c r="J102" s="186"/>
      <c r="K102" s="186"/>
      <c r="L102" s="186"/>
      <c r="M102" s="186"/>
      <c r="N102" s="186"/>
      <c r="O102" s="186"/>
      <c r="P102" s="186"/>
      <c r="Q102" s="186"/>
      <c r="R102" s="186"/>
      <c r="S102" s="186"/>
      <c r="T102" s="186"/>
      <c r="U102" s="186"/>
      <c r="V102" s="186"/>
      <c r="W102" s="186"/>
      <c r="X102" s="186"/>
      <c r="Y102" s="186"/>
      <c r="Z102" s="186"/>
      <c r="AA102" s="186"/>
    </row>
    <row r="103" spans="1:27" s="178" customFormat="1" ht="18">
      <c r="A103" s="186"/>
      <c r="B103" s="191"/>
      <c r="C103" s="207"/>
      <c r="D103" s="207"/>
      <c r="E103" s="207"/>
      <c r="F103" s="191"/>
      <c r="G103" s="230"/>
      <c r="H103" s="207"/>
      <c r="I103" s="207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186"/>
      <c r="Z103" s="186"/>
      <c r="AA103" s="186"/>
    </row>
    <row r="104" spans="2:45" s="178" customFormat="1" ht="18">
      <c r="B104" s="197"/>
      <c r="C104" s="261"/>
      <c r="D104" s="261"/>
      <c r="E104" s="261"/>
      <c r="F104" s="197"/>
      <c r="G104" s="262"/>
      <c r="H104" s="261"/>
      <c r="I104" s="261"/>
      <c r="K104" s="179"/>
      <c r="L104" s="179"/>
      <c r="M104" s="179"/>
      <c r="N104" s="179"/>
      <c r="O104" s="179"/>
      <c r="P104" s="179"/>
      <c r="Q104" s="179"/>
      <c r="R104" s="186"/>
      <c r="S104" s="186"/>
      <c r="T104" s="186"/>
      <c r="U104" s="186"/>
      <c r="V104" s="186"/>
      <c r="W104" s="186"/>
      <c r="X104" s="186"/>
      <c r="Y104" s="186"/>
      <c r="Z104" s="186"/>
      <c r="AA104" s="186"/>
      <c r="AF104" s="199"/>
      <c r="AG104" s="199"/>
      <c r="AH104" s="199"/>
      <c r="AI104" s="199"/>
      <c r="AJ104" s="199"/>
      <c r="AK104" s="199"/>
      <c r="AL104" s="199"/>
      <c r="AM104" s="199"/>
      <c r="AN104" s="199"/>
      <c r="AS104" s="199"/>
    </row>
    <row r="105" spans="2:45" s="178" customFormat="1" ht="18">
      <c r="B105" s="197"/>
      <c r="C105" s="261"/>
      <c r="D105" s="263"/>
      <c r="E105" s="261"/>
      <c r="F105" s="197"/>
      <c r="G105" s="261"/>
      <c r="H105" s="263"/>
      <c r="I105" s="263"/>
      <c r="K105" s="179"/>
      <c r="L105" s="179"/>
      <c r="M105" s="179"/>
      <c r="N105" s="179"/>
      <c r="O105" s="179"/>
      <c r="P105" s="179"/>
      <c r="Q105" s="179"/>
      <c r="R105" s="186"/>
      <c r="S105" s="186"/>
      <c r="T105" s="186"/>
      <c r="U105" s="186"/>
      <c r="V105" s="186"/>
      <c r="W105" s="186"/>
      <c r="X105" s="186"/>
      <c r="Y105" s="186"/>
      <c r="Z105" s="186"/>
      <c r="AA105" s="186"/>
      <c r="AF105" s="199"/>
      <c r="AG105" s="199"/>
      <c r="AH105" s="199"/>
      <c r="AI105" s="199"/>
      <c r="AJ105" s="199"/>
      <c r="AK105" s="199"/>
      <c r="AL105" s="199"/>
      <c r="AM105" s="199"/>
      <c r="AN105" s="199"/>
      <c r="AS105" s="199"/>
    </row>
    <row r="106" spans="1:44" s="199" customFormat="1" ht="18">
      <c r="A106" s="178"/>
      <c r="B106" s="180"/>
      <c r="C106" s="178"/>
      <c r="D106" s="178"/>
      <c r="E106" s="178"/>
      <c r="F106" s="180"/>
      <c r="G106" s="178"/>
      <c r="H106" s="178"/>
      <c r="I106" s="264"/>
      <c r="J106" s="178"/>
      <c r="K106" s="186"/>
      <c r="L106" s="186"/>
      <c r="M106" s="186"/>
      <c r="N106" s="186"/>
      <c r="O106" s="186"/>
      <c r="P106" s="186"/>
      <c r="Q106" s="179"/>
      <c r="R106" s="179"/>
      <c r="S106" s="179"/>
      <c r="T106" s="186"/>
      <c r="U106" s="186"/>
      <c r="V106" s="179"/>
      <c r="W106" s="179"/>
      <c r="X106" s="179"/>
      <c r="Y106" s="179"/>
      <c r="Z106" s="179"/>
      <c r="AA106" s="179"/>
      <c r="AO106" s="178"/>
      <c r="AP106" s="178"/>
      <c r="AQ106" s="178"/>
      <c r="AR106" s="178"/>
    </row>
    <row r="107" spans="1:44" s="199" customFormat="1" ht="33.75" customHeight="1">
      <c r="A107" s="178"/>
      <c r="B107" s="265"/>
      <c r="C107" s="180"/>
      <c r="D107" s="180"/>
      <c r="E107" s="180"/>
      <c r="F107" s="180"/>
      <c r="G107" s="180"/>
      <c r="H107" s="180"/>
      <c r="I107" s="180"/>
      <c r="J107" s="178"/>
      <c r="K107" s="186"/>
      <c r="L107" s="186"/>
      <c r="M107" s="186"/>
      <c r="N107" s="186"/>
      <c r="O107" s="186"/>
      <c r="P107" s="186"/>
      <c r="Q107" s="179"/>
      <c r="R107" s="179"/>
      <c r="S107" s="179"/>
      <c r="T107" s="186"/>
      <c r="U107" s="186"/>
      <c r="V107" s="179"/>
      <c r="W107" s="179"/>
      <c r="X107" s="179"/>
      <c r="Y107" s="179"/>
      <c r="Z107" s="179"/>
      <c r="AA107" s="179"/>
      <c r="AO107" s="178"/>
      <c r="AP107" s="178"/>
      <c r="AQ107" s="178"/>
      <c r="AR107" s="178"/>
    </row>
    <row r="108" spans="1:44" s="199" customFormat="1" ht="17.25" customHeight="1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86"/>
      <c r="L108" s="186"/>
      <c r="M108" s="186"/>
      <c r="N108" s="186"/>
      <c r="O108" s="186"/>
      <c r="P108" s="186"/>
      <c r="Q108" s="179"/>
      <c r="R108" s="179"/>
      <c r="S108" s="179"/>
      <c r="T108" s="186"/>
      <c r="U108" s="186"/>
      <c r="V108" s="179"/>
      <c r="W108" s="179"/>
      <c r="X108" s="179"/>
      <c r="Y108" s="179"/>
      <c r="Z108" s="179"/>
      <c r="AA108" s="179"/>
      <c r="AO108" s="178"/>
      <c r="AP108" s="178"/>
      <c r="AQ108" s="178"/>
      <c r="AR108" s="178"/>
    </row>
    <row r="109" spans="1:44" s="199" customFormat="1" ht="35.25" customHeight="1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86"/>
      <c r="L109" s="186"/>
      <c r="M109" s="186"/>
      <c r="N109" s="186"/>
      <c r="O109" s="186"/>
      <c r="P109" s="186"/>
      <c r="Q109" s="179"/>
      <c r="R109" s="179"/>
      <c r="S109" s="179"/>
      <c r="T109" s="186"/>
      <c r="U109" s="186"/>
      <c r="V109" s="179"/>
      <c r="W109" s="179"/>
      <c r="X109" s="179"/>
      <c r="Y109" s="179"/>
      <c r="Z109" s="179"/>
      <c r="AA109" s="179"/>
      <c r="AO109" s="178"/>
      <c r="AP109" s="178"/>
      <c r="AQ109" s="178"/>
      <c r="AR109" s="178"/>
    </row>
    <row r="110" spans="1:27" s="199" customFormat="1" ht="18">
      <c r="A110" s="178"/>
      <c r="B110" s="180"/>
      <c r="C110" s="178"/>
      <c r="D110" s="266"/>
      <c r="E110" s="267"/>
      <c r="F110" s="267"/>
      <c r="G110" s="178"/>
      <c r="H110" s="178"/>
      <c r="I110" s="178"/>
      <c r="J110" s="178"/>
      <c r="K110" s="186"/>
      <c r="L110" s="186"/>
      <c r="M110" s="186"/>
      <c r="N110" s="186"/>
      <c r="O110" s="186"/>
      <c r="P110" s="186"/>
      <c r="Q110" s="179"/>
      <c r="R110" s="179"/>
      <c r="S110" s="179"/>
      <c r="T110" s="186"/>
      <c r="U110" s="186"/>
      <c r="V110" s="179"/>
      <c r="W110" s="179"/>
      <c r="X110" s="179"/>
      <c r="Y110" s="179"/>
      <c r="Z110" s="179"/>
      <c r="AA110" s="179"/>
    </row>
    <row r="111" spans="1:27" s="199" customFormat="1" ht="18">
      <c r="A111" s="178"/>
      <c r="B111" s="268"/>
      <c r="C111" s="261"/>
      <c r="D111" s="269"/>
      <c r="E111" s="270"/>
      <c r="F111" s="271"/>
      <c r="G111" s="261"/>
      <c r="H111" s="261"/>
      <c r="I111" s="261"/>
      <c r="J111" s="178"/>
      <c r="K111" s="186"/>
      <c r="L111" s="186"/>
      <c r="M111" s="186"/>
      <c r="N111" s="186"/>
      <c r="O111" s="186"/>
      <c r="P111" s="186"/>
      <c r="Q111" s="179"/>
      <c r="R111" s="179"/>
      <c r="S111" s="179"/>
      <c r="T111" s="186"/>
      <c r="U111" s="186"/>
      <c r="V111" s="179"/>
      <c r="W111" s="179"/>
      <c r="X111" s="179"/>
      <c r="Y111" s="179"/>
      <c r="Z111" s="179"/>
      <c r="AA111" s="179"/>
    </row>
    <row r="112" spans="1:44" s="199" customFormat="1" ht="18">
      <c r="A112" s="178"/>
      <c r="B112" s="197"/>
      <c r="C112" s="261"/>
      <c r="D112" s="272"/>
      <c r="E112" s="273"/>
      <c r="F112" s="197"/>
      <c r="G112" s="274"/>
      <c r="H112" s="261"/>
      <c r="I112" s="261"/>
      <c r="J112" s="178"/>
      <c r="K112" s="186"/>
      <c r="L112" s="186"/>
      <c r="M112" s="186"/>
      <c r="N112" s="186"/>
      <c r="O112" s="186"/>
      <c r="P112" s="186"/>
      <c r="Q112" s="179"/>
      <c r="R112" s="179"/>
      <c r="S112" s="179"/>
      <c r="T112" s="186"/>
      <c r="U112" s="186"/>
      <c r="V112" s="179"/>
      <c r="W112" s="179"/>
      <c r="X112" s="179"/>
      <c r="Y112" s="179"/>
      <c r="Z112" s="179"/>
      <c r="AA112" s="179"/>
      <c r="AO112" s="178"/>
      <c r="AP112" s="178"/>
      <c r="AQ112" s="178"/>
      <c r="AR112" s="178"/>
    </row>
    <row r="113" spans="1:44" s="199" customFormat="1" ht="18">
      <c r="A113" s="178"/>
      <c r="B113" s="261"/>
      <c r="C113" s="261"/>
      <c r="D113" s="275"/>
      <c r="E113" s="273"/>
      <c r="F113" s="274"/>
      <c r="G113" s="276"/>
      <c r="H113" s="274"/>
      <c r="I113" s="274"/>
      <c r="J113" s="178"/>
      <c r="K113" s="179"/>
      <c r="L113" s="179"/>
      <c r="M113" s="179"/>
      <c r="N113" s="179"/>
      <c r="O113" s="179"/>
      <c r="P113" s="179"/>
      <c r="Q113" s="179"/>
      <c r="R113" s="179"/>
      <c r="S113" s="179"/>
      <c r="T113" s="186"/>
      <c r="U113" s="186"/>
      <c r="V113" s="179"/>
      <c r="W113" s="179"/>
      <c r="X113" s="179"/>
      <c r="Y113" s="179"/>
      <c r="Z113" s="179"/>
      <c r="AA113" s="179"/>
      <c r="AO113" s="178"/>
      <c r="AP113" s="178"/>
      <c r="AQ113" s="178"/>
      <c r="AR113" s="178"/>
    </row>
    <row r="114" spans="1:44" s="199" customFormat="1" ht="18">
      <c r="A114" s="178"/>
      <c r="B114" s="261"/>
      <c r="C114" s="261"/>
      <c r="D114" s="261"/>
      <c r="E114" s="261"/>
      <c r="F114" s="277"/>
      <c r="G114" s="272"/>
      <c r="H114" s="197"/>
      <c r="I114" s="261"/>
      <c r="J114" s="178"/>
      <c r="K114" s="179"/>
      <c r="L114" s="179"/>
      <c r="M114" s="179"/>
      <c r="N114" s="179"/>
      <c r="O114" s="179"/>
      <c r="P114" s="179"/>
      <c r="Q114" s="179"/>
      <c r="R114" s="179"/>
      <c r="S114" s="179"/>
      <c r="T114" s="186"/>
      <c r="U114" s="186"/>
      <c r="V114" s="179"/>
      <c r="W114" s="179"/>
      <c r="X114" s="179"/>
      <c r="Y114" s="179"/>
      <c r="Z114" s="179"/>
      <c r="AA114" s="179"/>
      <c r="AO114" s="178"/>
      <c r="AP114" s="178"/>
      <c r="AQ114" s="178"/>
      <c r="AR114" s="178"/>
    </row>
    <row r="115" spans="1:44" s="199" customFormat="1" ht="18">
      <c r="A115" s="178"/>
      <c r="B115" s="278"/>
      <c r="C115" s="279"/>
      <c r="D115" s="269"/>
      <c r="E115" s="271"/>
      <c r="F115" s="269"/>
      <c r="G115" s="272"/>
      <c r="H115" s="280"/>
      <c r="I115" s="276"/>
      <c r="J115" s="178"/>
      <c r="K115" s="186"/>
      <c r="L115" s="186"/>
      <c r="M115" s="186"/>
      <c r="N115" s="186"/>
      <c r="O115" s="186"/>
      <c r="P115" s="186"/>
      <c r="Q115" s="179"/>
      <c r="R115" s="179"/>
      <c r="S115" s="179"/>
      <c r="T115" s="186"/>
      <c r="U115" s="186"/>
      <c r="V115" s="179"/>
      <c r="W115" s="179"/>
      <c r="X115" s="179"/>
      <c r="Y115" s="179"/>
      <c r="Z115" s="179"/>
      <c r="AA115" s="179"/>
      <c r="AO115" s="178"/>
      <c r="AP115" s="178"/>
      <c r="AQ115" s="178"/>
      <c r="AR115" s="178"/>
    </row>
    <row r="116" spans="1:27" s="199" customFormat="1" ht="18">
      <c r="A116" s="178"/>
      <c r="B116" s="271"/>
      <c r="C116" s="279"/>
      <c r="D116" s="281"/>
      <c r="E116" s="271"/>
      <c r="F116" s="272"/>
      <c r="G116" s="272"/>
      <c r="H116" s="282"/>
      <c r="I116" s="276"/>
      <c r="J116" s="178"/>
      <c r="K116" s="186"/>
      <c r="L116" s="186"/>
      <c r="M116" s="186"/>
      <c r="N116" s="186"/>
      <c r="O116" s="186"/>
      <c r="P116" s="186"/>
      <c r="Q116" s="179"/>
      <c r="R116" s="179"/>
      <c r="S116" s="179"/>
      <c r="T116" s="186"/>
      <c r="U116" s="186"/>
      <c r="V116" s="179"/>
      <c r="W116" s="179"/>
      <c r="X116" s="179"/>
      <c r="Y116" s="179"/>
      <c r="Z116" s="179"/>
      <c r="AA116" s="179"/>
    </row>
    <row r="117" spans="1:27" s="199" customFormat="1" ht="18">
      <c r="A117" s="178"/>
      <c r="B117" s="278"/>
      <c r="C117" s="279"/>
      <c r="D117" s="281"/>
      <c r="E117" s="271"/>
      <c r="F117" s="272"/>
      <c r="G117" s="283"/>
      <c r="H117" s="282"/>
      <c r="I117" s="276"/>
      <c r="J117" s="178"/>
      <c r="K117" s="186"/>
      <c r="L117" s="186"/>
      <c r="M117" s="186"/>
      <c r="N117" s="186"/>
      <c r="O117" s="186"/>
      <c r="P117" s="186"/>
      <c r="Q117" s="179"/>
      <c r="R117" s="179"/>
      <c r="S117" s="179"/>
      <c r="T117" s="186"/>
      <c r="U117" s="186"/>
      <c r="V117" s="179"/>
      <c r="W117" s="179"/>
      <c r="X117" s="179"/>
      <c r="Y117" s="179"/>
      <c r="Z117" s="179"/>
      <c r="AA117" s="179"/>
    </row>
    <row r="118" spans="1:27" s="199" customFormat="1" ht="18">
      <c r="A118" s="178"/>
      <c r="B118" s="262"/>
      <c r="C118" s="279"/>
      <c r="D118" s="284"/>
      <c r="E118" s="271"/>
      <c r="F118" s="284"/>
      <c r="G118" s="261"/>
      <c r="H118" s="285"/>
      <c r="I118" s="261"/>
      <c r="J118" s="178"/>
      <c r="K118" s="186"/>
      <c r="L118" s="186"/>
      <c r="M118" s="186"/>
      <c r="N118" s="186"/>
      <c r="O118" s="186"/>
      <c r="P118" s="186"/>
      <c r="Q118" s="179"/>
      <c r="R118" s="179"/>
      <c r="S118" s="179"/>
      <c r="T118" s="186"/>
      <c r="U118" s="186"/>
      <c r="V118" s="179"/>
      <c r="W118" s="179"/>
      <c r="X118" s="179"/>
      <c r="Y118" s="179"/>
      <c r="Z118" s="179"/>
      <c r="AA118" s="179"/>
    </row>
    <row r="119" spans="1:27" s="199" customFormat="1" ht="18">
      <c r="A119" s="178"/>
      <c r="B119" s="261"/>
      <c r="C119" s="279"/>
      <c r="D119" s="286"/>
      <c r="E119" s="261"/>
      <c r="F119" s="261"/>
      <c r="G119" s="261"/>
      <c r="H119" s="261"/>
      <c r="I119" s="261"/>
      <c r="J119" s="178"/>
      <c r="K119" s="186"/>
      <c r="L119" s="186"/>
      <c r="M119" s="186"/>
      <c r="N119" s="186"/>
      <c r="O119" s="186"/>
      <c r="P119" s="186"/>
      <c r="Q119" s="179"/>
      <c r="R119" s="179"/>
      <c r="S119" s="179"/>
      <c r="T119" s="186"/>
      <c r="U119" s="186"/>
      <c r="V119" s="179"/>
      <c r="W119" s="179"/>
      <c r="X119" s="179"/>
      <c r="Y119" s="179"/>
      <c r="Z119" s="179"/>
      <c r="AA119" s="179"/>
    </row>
    <row r="120" spans="1:27" s="199" customFormat="1" ht="18">
      <c r="A120" s="178"/>
      <c r="B120" s="271"/>
      <c r="C120" s="279"/>
      <c r="D120" s="287"/>
      <c r="E120" s="271"/>
      <c r="F120" s="288"/>
      <c r="G120" s="289"/>
      <c r="H120" s="261"/>
      <c r="I120" s="261"/>
      <c r="J120" s="178"/>
      <c r="K120" s="186"/>
      <c r="L120" s="186"/>
      <c r="M120" s="186"/>
      <c r="N120" s="186"/>
      <c r="O120" s="186"/>
      <c r="P120" s="186"/>
      <c r="Q120" s="179"/>
      <c r="R120" s="179"/>
      <c r="S120" s="179"/>
      <c r="T120" s="186"/>
      <c r="U120" s="186"/>
      <c r="V120" s="179"/>
      <c r="W120" s="179"/>
      <c r="X120" s="179"/>
      <c r="Y120" s="179"/>
      <c r="Z120" s="179"/>
      <c r="AA120" s="179"/>
    </row>
    <row r="121" spans="1:27" s="199" customFormat="1" ht="18">
      <c r="A121" s="178"/>
      <c r="B121" s="289"/>
      <c r="C121" s="289"/>
      <c r="D121" s="289"/>
      <c r="E121" s="289"/>
      <c r="F121" s="289"/>
      <c r="G121" s="289"/>
      <c r="H121" s="289"/>
      <c r="I121" s="289"/>
      <c r="J121" s="178"/>
      <c r="K121" s="186"/>
      <c r="L121" s="186"/>
      <c r="M121" s="186"/>
      <c r="N121" s="186"/>
      <c r="O121" s="186"/>
      <c r="P121" s="186"/>
      <c r="Q121" s="179"/>
      <c r="R121" s="179"/>
      <c r="S121" s="179"/>
      <c r="T121" s="186"/>
      <c r="U121" s="186"/>
      <c r="V121" s="179"/>
      <c r="W121" s="179"/>
      <c r="X121" s="179"/>
      <c r="Y121" s="179"/>
      <c r="Z121" s="179"/>
      <c r="AA121" s="179"/>
    </row>
    <row r="122" spans="1:27" s="199" customFormat="1" ht="18">
      <c r="A122" s="178"/>
      <c r="B122" s="197"/>
      <c r="C122" s="289"/>
      <c r="D122" s="289"/>
      <c r="E122" s="289"/>
      <c r="F122" s="289"/>
      <c r="G122" s="261"/>
      <c r="H122" s="261"/>
      <c r="I122" s="261"/>
      <c r="J122" s="178"/>
      <c r="K122" s="179"/>
      <c r="L122" s="179"/>
      <c r="M122" s="179"/>
      <c r="N122" s="179"/>
      <c r="O122" s="179"/>
      <c r="P122" s="179"/>
      <c r="Q122" s="179"/>
      <c r="R122" s="179"/>
      <c r="S122" s="179"/>
      <c r="T122" s="186"/>
      <c r="U122" s="186"/>
      <c r="V122" s="179"/>
      <c r="W122" s="179"/>
      <c r="X122" s="179"/>
      <c r="Y122" s="179"/>
      <c r="Z122" s="179"/>
      <c r="AA122" s="179"/>
    </row>
    <row r="123" spans="1:27" s="199" customFormat="1" ht="18">
      <c r="A123" s="178"/>
      <c r="B123" s="261"/>
      <c r="C123" s="261"/>
      <c r="D123" s="261"/>
      <c r="E123" s="261"/>
      <c r="F123" s="261"/>
      <c r="G123" s="261"/>
      <c r="H123" s="261"/>
      <c r="I123" s="261"/>
      <c r="J123" s="178"/>
      <c r="K123" s="179"/>
      <c r="L123" s="179"/>
      <c r="M123" s="179"/>
      <c r="N123" s="179"/>
      <c r="O123" s="179"/>
      <c r="P123" s="179"/>
      <c r="Q123" s="179"/>
      <c r="R123" s="179"/>
      <c r="S123" s="179"/>
      <c r="T123" s="186"/>
      <c r="U123" s="186"/>
      <c r="V123" s="179"/>
      <c r="W123" s="179"/>
      <c r="X123" s="179"/>
      <c r="Y123" s="179"/>
      <c r="Z123" s="179"/>
      <c r="AA123" s="179"/>
    </row>
    <row r="124" spans="1:27" s="199" customFormat="1" ht="18">
      <c r="A124" s="178"/>
      <c r="B124" s="267"/>
      <c r="C124" s="178"/>
      <c r="D124" s="178"/>
      <c r="E124" s="178"/>
      <c r="F124" s="178"/>
      <c r="G124" s="178"/>
      <c r="H124" s="178"/>
      <c r="I124" s="178"/>
      <c r="J124" s="178"/>
      <c r="K124" s="186"/>
      <c r="L124" s="186"/>
      <c r="M124" s="186"/>
      <c r="N124" s="186"/>
      <c r="O124" s="186"/>
      <c r="P124" s="186"/>
      <c r="Q124" s="179"/>
      <c r="R124" s="179"/>
      <c r="S124" s="179"/>
      <c r="T124" s="186"/>
      <c r="U124" s="186"/>
      <c r="V124" s="179"/>
      <c r="W124" s="179"/>
      <c r="X124" s="179"/>
      <c r="Y124" s="179"/>
      <c r="Z124" s="179"/>
      <c r="AA124" s="179"/>
    </row>
    <row r="125" spans="1:27" s="199" customFormat="1" ht="18">
      <c r="A125" s="178"/>
      <c r="B125" s="178"/>
      <c r="C125" s="290"/>
      <c r="D125" s="178"/>
      <c r="E125" s="178"/>
      <c r="F125" s="178"/>
      <c r="G125" s="178"/>
      <c r="H125" s="178"/>
      <c r="I125" s="178"/>
      <c r="J125" s="178"/>
      <c r="K125" s="186"/>
      <c r="L125" s="186"/>
      <c r="M125" s="186"/>
      <c r="N125" s="186"/>
      <c r="O125" s="186"/>
      <c r="P125" s="186"/>
      <c r="Q125" s="179"/>
      <c r="R125" s="179"/>
      <c r="S125" s="179"/>
      <c r="T125" s="186"/>
      <c r="U125" s="186"/>
      <c r="V125" s="179"/>
      <c r="W125" s="179"/>
      <c r="X125" s="179"/>
      <c r="Y125" s="179"/>
      <c r="Z125" s="179"/>
      <c r="AA125" s="179"/>
    </row>
    <row r="126" spans="1:44" s="199" customFormat="1" ht="18">
      <c r="A126" s="178"/>
      <c r="B126" s="178"/>
      <c r="C126" s="178"/>
      <c r="D126" s="178"/>
      <c r="E126" s="178"/>
      <c r="F126" s="178"/>
      <c r="G126" s="291"/>
      <c r="H126" s="178"/>
      <c r="I126" s="178"/>
      <c r="J126" s="178"/>
      <c r="K126" s="179"/>
      <c r="L126" s="179"/>
      <c r="M126" s="179"/>
      <c r="N126" s="179"/>
      <c r="O126" s="179"/>
      <c r="P126" s="179"/>
      <c r="Q126" s="179"/>
      <c r="R126" s="179"/>
      <c r="S126" s="179"/>
      <c r="T126" s="186"/>
      <c r="U126" s="186"/>
      <c r="V126" s="179"/>
      <c r="W126" s="179"/>
      <c r="X126" s="179"/>
      <c r="Y126" s="179"/>
      <c r="Z126" s="179"/>
      <c r="AA126" s="179"/>
      <c r="AO126" s="178"/>
      <c r="AP126" s="178"/>
      <c r="AQ126" s="178"/>
      <c r="AR126" s="178"/>
    </row>
    <row r="127" spans="1:44" s="199" customFormat="1" ht="18">
      <c r="A127" s="178"/>
      <c r="B127" s="292"/>
      <c r="C127" s="291"/>
      <c r="D127" s="291"/>
      <c r="E127" s="291"/>
      <c r="F127" s="291"/>
      <c r="G127" s="291"/>
      <c r="H127" s="291"/>
      <c r="I127" s="291"/>
      <c r="J127" s="291"/>
      <c r="K127" s="179"/>
      <c r="L127" s="179"/>
      <c r="M127" s="179"/>
      <c r="N127" s="179"/>
      <c r="O127" s="179"/>
      <c r="P127" s="179"/>
      <c r="Q127" s="179"/>
      <c r="R127" s="179"/>
      <c r="S127" s="179"/>
      <c r="T127" s="186"/>
      <c r="U127" s="186"/>
      <c r="V127" s="179"/>
      <c r="W127" s="179"/>
      <c r="X127" s="179"/>
      <c r="Y127" s="179"/>
      <c r="Z127" s="179"/>
      <c r="AA127" s="179"/>
      <c r="AO127" s="178"/>
      <c r="AP127" s="178"/>
      <c r="AQ127" s="178"/>
      <c r="AR127" s="178"/>
    </row>
    <row r="128" spans="1:44" s="199" customFormat="1" ht="18">
      <c r="A128" s="178"/>
      <c r="B128" s="178"/>
      <c r="C128" s="291"/>
      <c r="D128" s="291"/>
      <c r="E128" s="291"/>
      <c r="F128" s="291"/>
      <c r="G128" s="178"/>
      <c r="H128" s="291"/>
      <c r="I128" s="291"/>
      <c r="J128" s="291"/>
      <c r="K128" s="179"/>
      <c r="L128" s="179"/>
      <c r="M128" s="179"/>
      <c r="N128" s="179"/>
      <c r="O128" s="179"/>
      <c r="P128" s="179"/>
      <c r="Q128" s="179"/>
      <c r="R128" s="179"/>
      <c r="S128" s="179"/>
      <c r="T128" s="186"/>
      <c r="U128" s="186"/>
      <c r="V128" s="179"/>
      <c r="W128" s="179"/>
      <c r="X128" s="179"/>
      <c r="Y128" s="179"/>
      <c r="Z128" s="179"/>
      <c r="AA128" s="179"/>
      <c r="AO128" s="178"/>
      <c r="AP128" s="178"/>
      <c r="AQ128" s="178"/>
      <c r="AR128" s="178"/>
    </row>
    <row r="129" spans="1:44" s="199" customFormat="1" ht="18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9"/>
      <c r="L129" s="179"/>
      <c r="M129" s="179"/>
      <c r="N129" s="179"/>
      <c r="O129" s="179"/>
      <c r="P129" s="179"/>
      <c r="Q129" s="179"/>
      <c r="R129" s="179"/>
      <c r="S129" s="179"/>
      <c r="T129" s="186"/>
      <c r="U129" s="186"/>
      <c r="V129" s="179"/>
      <c r="W129" s="179"/>
      <c r="X129" s="179"/>
      <c r="Y129" s="179"/>
      <c r="Z129" s="179"/>
      <c r="AA129" s="179"/>
      <c r="AO129" s="178"/>
      <c r="AP129" s="178"/>
      <c r="AQ129" s="178"/>
      <c r="AR129" s="178"/>
    </row>
    <row r="130" spans="1:44" s="199" customFormat="1" ht="18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9"/>
      <c r="L130" s="179"/>
      <c r="M130" s="179"/>
      <c r="N130" s="179"/>
      <c r="O130" s="179"/>
      <c r="P130" s="179"/>
      <c r="Q130" s="179"/>
      <c r="R130" s="179"/>
      <c r="S130" s="179"/>
      <c r="T130" s="186"/>
      <c r="U130" s="186"/>
      <c r="V130" s="179"/>
      <c r="W130" s="179"/>
      <c r="X130" s="179"/>
      <c r="Y130" s="179"/>
      <c r="Z130" s="179"/>
      <c r="AA130" s="179"/>
      <c r="AO130" s="178"/>
      <c r="AP130" s="178"/>
      <c r="AQ130" s="178"/>
      <c r="AR130" s="178"/>
    </row>
    <row r="131" spans="1:44" s="199" customFormat="1" ht="18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9"/>
      <c r="L131" s="179"/>
      <c r="M131" s="179"/>
      <c r="N131" s="179"/>
      <c r="O131" s="179"/>
      <c r="P131" s="179"/>
      <c r="Q131" s="179"/>
      <c r="R131" s="179"/>
      <c r="S131" s="179"/>
      <c r="T131" s="186"/>
      <c r="U131" s="186"/>
      <c r="V131" s="179"/>
      <c r="W131" s="179"/>
      <c r="X131" s="179"/>
      <c r="Y131" s="179"/>
      <c r="Z131" s="179"/>
      <c r="AA131" s="179"/>
      <c r="AO131" s="178"/>
      <c r="AP131" s="178"/>
      <c r="AQ131" s="178"/>
      <c r="AR131" s="178"/>
    </row>
    <row r="132" spans="1:44" s="199" customFormat="1" ht="18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9"/>
      <c r="L132" s="179"/>
      <c r="M132" s="179"/>
      <c r="N132" s="179"/>
      <c r="O132" s="179"/>
      <c r="P132" s="179"/>
      <c r="Q132" s="179"/>
      <c r="R132" s="179"/>
      <c r="S132" s="179"/>
      <c r="T132" s="186"/>
      <c r="U132" s="186"/>
      <c r="V132" s="179"/>
      <c r="W132" s="179"/>
      <c r="X132" s="179"/>
      <c r="Y132" s="179"/>
      <c r="Z132" s="179"/>
      <c r="AA132" s="179"/>
      <c r="AO132" s="178"/>
      <c r="AP132" s="178"/>
      <c r="AQ132" s="178"/>
      <c r="AR132" s="178"/>
    </row>
    <row r="133" spans="1:27" s="199" customFormat="1" ht="18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9"/>
      <c r="L133" s="179"/>
      <c r="M133" s="179"/>
      <c r="N133" s="179"/>
      <c r="O133" s="179"/>
      <c r="P133" s="179"/>
      <c r="Q133" s="179"/>
      <c r="R133" s="179"/>
      <c r="S133" s="179"/>
      <c r="T133" s="186"/>
      <c r="U133" s="186"/>
      <c r="V133" s="179"/>
      <c r="W133" s="179"/>
      <c r="X133" s="179"/>
      <c r="Y133" s="179"/>
      <c r="Z133" s="179"/>
      <c r="AA133" s="179"/>
    </row>
    <row r="134" spans="1:27" s="199" customFormat="1" ht="18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9"/>
      <c r="L134" s="179"/>
      <c r="M134" s="179"/>
      <c r="N134" s="179"/>
      <c r="O134" s="179"/>
      <c r="P134" s="179"/>
      <c r="Q134" s="179"/>
      <c r="R134" s="179"/>
      <c r="S134" s="179"/>
      <c r="T134" s="186"/>
      <c r="U134" s="186"/>
      <c r="V134" s="179"/>
      <c r="W134" s="179"/>
      <c r="X134" s="179"/>
      <c r="Y134" s="179"/>
      <c r="Z134" s="179"/>
      <c r="AA134" s="179"/>
    </row>
    <row r="135" spans="1:27" s="199" customFormat="1" ht="18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9"/>
      <c r="L135" s="179"/>
      <c r="M135" s="179"/>
      <c r="N135" s="179"/>
      <c r="O135" s="179"/>
      <c r="P135" s="179"/>
      <c r="Q135" s="179"/>
      <c r="R135" s="179"/>
      <c r="S135" s="179"/>
      <c r="T135" s="186"/>
      <c r="U135" s="186"/>
      <c r="V135" s="179"/>
      <c r="W135" s="179"/>
      <c r="X135" s="179"/>
      <c r="Y135" s="179"/>
      <c r="Z135" s="179"/>
      <c r="AA135" s="179"/>
    </row>
    <row r="136" spans="1:27" s="199" customFormat="1" ht="18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9"/>
      <c r="L136" s="179"/>
      <c r="M136" s="179"/>
      <c r="N136" s="179"/>
      <c r="O136" s="179"/>
      <c r="P136" s="179"/>
      <c r="Q136" s="179"/>
      <c r="R136" s="179"/>
      <c r="S136" s="179"/>
      <c r="T136" s="186"/>
      <c r="U136" s="186"/>
      <c r="V136" s="179"/>
      <c r="W136" s="179"/>
      <c r="X136" s="179"/>
      <c r="Y136" s="179"/>
      <c r="Z136" s="179"/>
      <c r="AA136" s="179"/>
    </row>
    <row r="137" spans="1:27" s="199" customFormat="1" ht="18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9"/>
      <c r="L137" s="179"/>
      <c r="M137" s="179"/>
      <c r="N137" s="179"/>
      <c r="O137" s="179"/>
      <c r="P137" s="179"/>
      <c r="Q137" s="179"/>
      <c r="R137" s="179"/>
      <c r="S137" s="179"/>
      <c r="T137" s="186"/>
      <c r="U137" s="186"/>
      <c r="V137" s="179"/>
      <c r="W137" s="179"/>
      <c r="X137" s="179"/>
      <c r="Y137" s="179"/>
      <c r="Z137" s="179"/>
      <c r="AA137" s="179"/>
    </row>
    <row r="138" spans="1:27" s="199" customFormat="1" ht="18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9"/>
      <c r="L138" s="179"/>
      <c r="M138" s="179"/>
      <c r="N138" s="179"/>
      <c r="O138" s="179"/>
      <c r="P138" s="179"/>
      <c r="Q138" s="179"/>
      <c r="R138" s="179"/>
      <c r="S138" s="179"/>
      <c r="T138" s="186"/>
      <c r="U138" s="186"/>
      <c r="V138" s="179"/>
      <c r="W138" s="179"/>
      <c r="X138" s="179"/>
      <c r="Y138" s="179"/>
      <c r="Z138" s="179"/>
      <c r="AA138" s="179"/>
    </row>
    <row r="139" spans="1:27" s="199" customFormat="1" ht="18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9"/>
      <c r="L139" s="179"/>
      <c r="M139" s="179"/>
      <c r="N139" s="179"/>
      <c r="O139" s="179"/>
      <c r="P139" s="179"/>
      <c r="Q139" s="179"/>
      <c r="R139" s="179"/>
      <c r="S139" s="179"/>
      <c r="T139" s="186"/>
      <c r="U139" s="186"/>
      <c r="V139" s="179"/>
      <c r="W139" s="179"/>
      <c r="X139" s="179"/>
      <c r="Y139" s="179"/>
      <c r="Z139" s="179"/>
      <c r="AA139" s="179"/>
    </row>
    <row r="140" spans="1:27" s="199" customFormat="1" ht="18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9"/>
      <c r="L140" s="179"/>
      <c r="M140" s="179"/>
      <c r="N140" s="179"/>
      <c r="O140" s="179"/>
      <c r="P140" s="179"/>
      <c r="Q140" s="179"/>
      <c r="R140" s="179"/>
      <c r="S140" s="179"/>
      <c r="T140" s="186"/>
      <c r="U140" s="186"/>
      <c r="V140" s="179"/>
      <c r="W140" s="179"/>
      <c r="X140" s="179"/>
      <c r="Y140" s="179"/>
      <c r="Z140" s="179"/>
      <c r="AA140" s="179"/>
    </row>
    <row r="141" spans="1:27" s="199" customFormat="1" ht="18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9"/>
      <c r="L141" s="179"/>
      <c r="M141" s="179"/>
      <c r="N141" s="179"/>
      <c r="O141" s="179"/>
      <c r="P141" s="179"/>
      <c r="Q141" s="179"/>
      <c r="R141" s="179"/>
      <c r="S141" s="179"/>
      <c r="T141" s="186"/>
      <c r="U141" s="186"/>
      <c r="V141" s="179"/>
      <c r="W141" s="179"/>
      <c r="X141" s="179"/>
      <c r="Y141" s="179"/>
      <c r="Z141" s="179"/>
      <c r="AA141" s="179"/>
    </row>
    <row r="142" spans="1:27" s="199" customFormat="1" ht="18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9"/>
      <c r="L142" s="179"/>
      <c r="M142" s="179"/>
      <c r="N142" s="179"/>
      <c r="O142" s="179"/>
      <c r="P142" s="179"/>
      <c r="Q142" s="179"/>
      <c r="R142" s="179"/>
      <c r="S142" s="179"/>
      <c r="T142" s="186"/>
      <c r="U142" s="186"/>
      <c r="V142" s="179"/>
      <c r="W142" s="179"/>
      <c r="X142" s="179"/>
      <c r="Y142" s="179"/>
      <c r="Z142" s="179"/>
      <c r="AA142" s="179"/>
    </row>
    <row r="143" spans="1:27" s="199" customFormat="1" ht="18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9"/>
      <c r="L143" s="179"/>
      <c r="M143" s="179"/>
      <c r="N143" s="179"/>
      <c r="O143" s="179"/>
      <c r="P143" s="179"/>
      <c r="Q143" s="179"/>
      <c r="R143" s="179"/>
      <c r="S143" s="179"/>
      <c r="T143" s="186"/>
      <c r="U143" s="186"/>
      <c r="V143" s="179"/>
      <c r="W143" s="179"/>
      <c r="X143" s="179"/>
      <c r="Y143" s="179"/>
      <c r="Z143" s="179"/>
      <c r="AA143" s="179"/>
    </row>
    <row r="144" spans="1:27" s="199" customFormat="1" ht="18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9"/>
      <c r="L144" s="179"/>
      <c r="M144" s="179"/>
      <c r="N144" s="179"/>
      <c r="O144" s="179"/>
      <c r="P144" s="179"/>
      <c r="Q144" s="179"/>
      <c r="R144" s="179"/>
      <c r="S144" s="179"/>
      <c r="T144" s="186"/>
      <c r="U144" s="186"/>
      <c r="V144" s="179"/>
      <c r="W144" s="179"/>
      <c r="X144" s="179"/>
      <c r="Y144" s="179"/>
      <c r="Z144" s="179"/>
      <c r="AA144" s="179"/>
    </row>
    <row r="145" spans="1:27" s="199" customFormat="1" ht="18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9"/>
      <c r="L145" s="179"/>
      <c r="M145" s="179"/>
      <c r="N145" s="179"/>
      <c r="O145" s="179"/>
      <c r="P145" s="179"/>
      <c r="Q145" s="179"/>
      <c r="R145" s="179"/>
      <c r="S145" s="179"/>
      <c r="T145" s="186"/>
      <c r="U145" s="186"/>
      <c r="V145" s="179"/>
      <c r="W145" s="179"/>
      <c r="X145" s="179"/>
      <c r="Y145" s="179"/>
      <c r="Z145" s="179"/>
      <c r="AA145" s="179"/>
    </row>
    <row r="146" spans="1:27" s="199" customFormat="1" ht="18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9"/>
      <c r="L146" s="179"/>
      <c r="M146" s="179"/>
      <c r="N146" s="179"/>
      <c r="O146" s="179"/>
      <c r="P146" s="179"/>
      <c r="Q146" s="179"/>
      <c r="R146" s="179"/>
      <c r="S146" s="179"/>
      <c r="T146" s="186"/>
      <c r="U146" s="186"/>
      <c r="V146" s="179"/>
      <c r="W146" s="179"/>
      <c r="X146" s="179"/>
      <c r="Y146" s="179"/>
      <c r="Z146" s="179"/>
      <c r="AA146" s="179"/>
    </row>
  </sheetData>
  <sheetProtection password="C4CE" sheet="1" objects="1" scenarios="1" selectLockedCells="1"/>
  <mergeCells count="21">
    <mergeCell ref="B18:E18"/>
    <mergeCell ref="B30:E30"/>
    <mergeCell ref="B60:K62"/>
    <mergeCell ref="B7:K7"/>
    <mergeCell ref="B22:E22"/>
    <mergeCell ref="B5:K5"/>
    <mergeCell ref="B10:E10"/>
    <mergeCell ref="H10:J10"/>
    <mergeCell ref="F14:H14"/>
    <mergeCell ref="B16:E16"/>
    <mergeCell ref="B21:E21"/>
    <mergeCell ref="B32:E32"/>
    <mergeCell ref="B19:E19"/>
    <mergeCell ref="F25:G25"/>
    <mergeCell ref="B33:E33"/>
    <mergeCell ref="B26:D26"/>
    <mergeCell ref="B36:G36"/>
    <mergeCell ref="B23:E23"/>
    <mergeCell ref="B24:G24"/>
    <mergeCell ref="B34:E34"/>
    <mergeCell ref="B28:D28"/>
  </mergeCells>
  <dataValidations count="8">
    <dataValidation allowBlank="1" showInputMessage="1" showErrorMessage="1" errorTitle="Falsche Eingabe" error="Hier bitte nur die statisch auszulegenden Elementteile festlegen&#10;" sqref="G10 H11"/>
    <dataValidation allowBlank="1" showInputMessage="1" showErrorMessage="1" promptTitle="Beanspruchungsgruppen!" prompt="Bitte wählen Sie die geforderte Beanspruchungsgruppe oder wählen Sie &quot;nicht verwenden&quot;!" errorTitle="Falsche Eingabe!" error="Bitte treffen Sie Ihre Auswahl aus der Liste!" sqref="D73:F73"/>
    <dataValidation type="list" allowBlank="1" showInputMessage="1" showErrorMessage="1" promptTitle="Ihre derzeitigen Fenster!" prompt="Wählen Sie bitte die Konstruktion Ihrer derzeitigen Fenster aus!" errorTitle="Falsche Eingabe!" error="Bitte treffen Sie Ihre Auswahl aus der Liste!" sqref="B10:E10">
      <formula1>$M$10:$M$15</formula1>
    </dataValidation>
    <dataValidation type="list" allowBlank="1" showInputMessage="1" showErrorMessage="1" promptTitle="Ihr Wohnort!" prompt="Bitte wählen Sie die Ihrem Wohnort nächstgelegene Stadt aus!" errorTitle="Falsche Eingabe!" error="Bitte treffen Sie Ihre Auswahl aus der Liste!" sqref="F14">
      <formula1>$T$10:$T$49</formula1>
    </dataValidation>
    <dataValidation type="list" allowBlank="1" showInputMessage="1" showErrorMessage="1" promptTitle="Erdöl oder Erdgas?" prompt="Bitte wählen Sie die Art Ihrer Heizung aus!" errorTitle="Falsche Eingabe!" error="Bitte treffen Sie Ihre Auswahl aus der Liste!" sqref="F16">
      <formula1>$W$10:$W$11</formula1>
    </dataValidation>
    <dataValidation type="list" allowBlank="1" showInputMessage="1" showErrorMessage="1" promptTitle="Ihre neuen Fenster!" prompt="Bitte wählen Sie die gewünschte Verglasung aus (Standardverglasung Wärmedurchgangskoef-&#10;fizient Ug = 1,1 W/m²K)!" errorTitle="Falsche Eingabe!" error="Bitte treffen Sie Ihre Auswahl aus der Liste!" sqref="F26">
      <formula1>$AB$10:$AB$18</formula1>
    </dataValidation>
    <dataValidation type="list" allowBlank="1" showInputMessage="1" showErrorMessage="1" promptTitle="Preissteigerungsrate!" prompt="Bitte wählen Sie die Preissteigerungsrate in Prozent aus!" errorTitle="Falsche Eingabe!" error="Bitte treffen Sie Ihre Auswahl aus der Liste!" sqref="F22">
      <formula1>$AD$10:$AD$19</formula1>
    </dataValidation>
    <dataValidation type="list" allowBlank="1" showInputMessage="1" showErrorMessage="1" promptTitle="Ihre neuen Fenster!" prompt="Bitte wählen Sie das Profilsystem für Ihre neuen Fenster aus!" errorTitle="Falsche Eingabe!" error="Bitte treffen Sie Ihre Auswahl aus der Liste!" sqref="B26:D26">
      <formula1>$Z$10:$Z$21</formula1>
    </dataValidation>
  </dataValidations>
  <printOptions/>
  <pageMargins left="0.5511811023622047" right="0.2362204724409449" top="0.3937007874015748" bottom="0.1968503937007874" header="0.5118110236220472" footer="0.1968503937007874"/>
  <pageSetup horizontalDpi="600" verticalDpi="600" orientation="portrait" paperSize="9" scale="64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R2043"/>
  <sheetViews>
    <sheetView zoomScale="85" zoomScaleNormal="85" zoomScaleSheetLayoutView="75" zoomScalePageLayoutView="0" workbookViewId="0" topLeftCell="A1">
      <selection activeCell="D20" sqref="D20"/>
    </sheetView>
  </sheetViews>
  <sheetFormatPr defaultColWidth="12.421875" defaultRowHeight="0" customHeight="1" zeroHeight="1"/>
  <cols>
    <col min="1" max="1" width="12.421875" style="58" customWidth="1"/>
    <col min="2" max="2" width="5.7109375" style="33" customWidth="1"/>
    <col min="3" max="4" width="34.7109375" style="33" customWidth="1"/>
    <col min="5" max="5" width="50.00390625" style="33" customWidth="1"/>
    <col min="6" max="6" width="17.7109375" style="33" customWidth="1"/>
    <col min="7" max="7" width="25.7109375" style="33" customWidth="1"/>
    <col min="8" max="8" width="13.421875" style="33" customWidth="1"/>
    <col min="9" max="9" width="5.421875" style="33" customWidth="1"/>
    <col min="10" max="10" width="8.28125" style="58" customWidth="1"/>
    <col min="11" max="11" width="19.7109375" style="79" customWidth="1"/>
    <col min="12" max="12" width="17.28125" style="79" customWidth="1"/>
    <col min="13" max="13" width="16.28125" style="79" customWidth="1"/>
    <col min="14" max="14" width="14.421875" style="79" customWidth="1"/>
    <col min="15" max="17" width="12.421875" style="79" customWidth="1"/>
    <col min="18" max="18" width="13.421875" style="79" customWidth="1"/>
    <col min="19" max="19" width="32.00390625" style="58" customWidth="1"/>
    <col min="20" max="20" width="12.421875" style="58" customWidth="1"/>
    <col min="21" max="21" width="12.421875" style="79" customWidth="1"/>
    <col min="22" max="22" width="12.7109375" style="79" customWidth="1"/>
    <col min="23" max="23" width="13.421875" style="79" customWidth="1"/>
    <col min="24" max="24" width="12.421875" style="79" customWidth="1"/>
    <col min="25" max="25" width="56.421875" style="79" customWidth="1"/>
    <col min="26" max="26" width="11.140625" style="79" customWidth="1"/>
    <col min="27" max="27" width="7.140625" style="79" customWidth="1"/>
    <col min="28" max="16384" width="12.421875" style="79" customWidth="1"/>
  </cols>
  <sheetData>
    <row r="1" ht="19.5" customHeight="1"/>
    <row r="2" spans="1:26" s="5" customFormat="1" ht="19.5" customHeight="1">
      <c r="A2" s="1"/>
      <c r="B2" s="6"/>
      <c r="C2" s="7"/>
      <c r="D2" s="7"/>
      <c r="E2" s="6"/>
      <c r="F2" s="6"/>
      <c r="G2" s="6"/>
      <c r="H2" s="2"/>
      <c r="I2" s="2"/>
      <c r="J2" s="1"/>
      <c r="K2" s="8"/>
      <c r="L2" s="9"/>
      <c r="M2" s="3"/>
      <c r="N2" s="3"/>
      <c r="O2" s="3"/>
      <c r="P2" s="3"/>
      <c r="Q2" s="3"/>
      <c r="R2" s="3"/>
      <c r="S2" s="4"/>
      <c r="T2" s="4"/>
      <c r="U2" s="3"/>
      <c r="V2" s="3"/>
      <c r="W2" s="3"/>
      <c r="X2" s="3"/>
      <c r="Y2" s="3"/>
      <c r="Z2" s="3"/>
    </row>
    <row r="3" spans="1:26" s="5" customFormat="1" ht="19.5" customHeight="1">
      <c r="A3" s="1"/>
      <c r="B3" s="6"/>
      <c r="C3" s="6"/>
      <c r="D3" s="6"/>
      <c r="E3" s="6"/>
      <c r="F3" s="6"/>
      <c r="G3" s="10"/>
      <c r="H3" s="2"/>
      <c r="I3" s="6"/>
      <c r="J3" s="11"/>
      <c r="K3" s="9"/>
      <c r="L3" s="9"/>
      <c r="M3" s="3"/>
      <c r="N3" s="3"/>
      <c r="O3" s="3"/>
      <c r="P3" s="3"/>
      <c r="Q3" s="3"/>
      <c r="R3" s="3"/>
      <c r="S3" s="4"/>
      <c r="T3" s="4"/>
      <c r="U3" s="3"/>
      <c r="V3" s="3"/>
      <c r="W3" s="3"/>
      <c r="X3" s="3"/>
      <c r="Y3" s="3"/>
      <c r="Z3" s="3"/>
    </row>
    <row r="4" spans="2:12" ht="19.5" customHeight="1">
      <c r="B4" s="17"/>
      <c r="C4" s="17"/>
      <c r="D4" s="17"/>
      <c r="E4" s="17"/>
      <c r="F4" s="17"/>
      <c r="G4" s="17"/>
      <c r="H4" s="17"/>
      <c r="I4" s="17"/>
      <c r="J4" s="80"/>
      <c r="K4" s="81"/>
      <c r="L4" s="81"/>
    </row>
    <row r="5" spans="2:12" ht="34.5" customHeight="1">
      <c r="B5" s="167" t="s">
        <v>30</v>
      </c>
      <c r="C5" s="167"/>
      <c r="D5" s="167"/>
      <c r="E5" s="167"/>
      <c r="F5" s="167"/>
      <c r="G5" s="82"/>
      <c r="H5" s="82"/>
      <c r="I5" s="82"/>
      <c r="J5" s="82"/>
      <c r="K5" s="82"/>
      <c r="L5" s="81"/>
    </row>
    <row r="6" spans="2:16" ht="19.5" customHeight="1">
      <c r="B6" s="49"/>
      <c r="C6" s="49"/>
      <c r="D6" s="49"/>
      <c r="E6" s="49"/>
      <c r="F6" s="49"/>
      <c r="G6" s="49"/>
      <c r="H6" s="49"/>
      <c r="I6" s="17"/>
      <c r="L6" s="81"/>
      <c r="P6" s="83"/>
    </row>
    <row r="7" spans="1:16" ht="19.5" customHeight="1">
      <c r="A7" s="84"/>
      <c r="B7" s="168" t="s">
        <v>136</v>
      </c>
      <c r="D7" s="169"/>
      <c r="E7" s="169"/>
      <c r="F7" s="86"/>
      <c r="G7" s="86"/>
      <c r="H7" s="86"/>
      <c r="I7" s="86"/>
      <c r="J7" s="86"/>
      <c r="K7" s="86"/>
      <c r="L7" s="81"/>
      <c r="P7" s="83"/>
    </row>
    <row r="8" spans="1:16" ht="19.5" customHeight="1">
      <c r="A8" s="87"/>
      <c r="B8" s="85"/>
      <c r="C8" s="85"/>
      <c r="D8" s="85"/>
      <c r="E8" s="88"/>
      <c r="F8" s="88"/>
      <c r="G8" s="85"/>
      <c r="H8" s="85"/>
      <c r="I8" s="85"/>
      <c r="J8" s="85"/>
      <c r="K8" s="89"/>
      <c r="L8" s="81"/>
      <c r="P8" s="83"/>
    </row>
    <row r="9" spans="1:16" ht="19.5" customHeight="1">
      <c r="A9" s="87"/>
      <c r="B9" s="90" t="s">
        <v>54</v>
      </c>
      <c r="C9" s="91"/>
      <c r="D9" s="91"/>
      <c r="E9" s="91"/>
      <c r="F9" s="91"/>
      <c r="G9" s="91"/>
      <c r="H9" s="89"/>
      <c r="I9" s="89"/>
      <c r="J9" s="89"/>
      <c r="K9" s="89"/>
      <c r="L9" s="81"/>
      <c r="P9" s="83"/>
    </row>
    <row r="10" spans="1:16" ht="19.5" customHeight="1">
      <c r="A10" s="87"/>
      <c r="B10" s="92"/>
      <c r="C10" s="85"/>
      <c r="D10" s="85"/>
      <c r="E10" s="85"/>
      <c r="F10" s="85"/>
      <c r="G10" s="89"/>
      <c r="H10" s="89"/>
      <c r="I10" s="89"/>
      <c r="J10" s="89"/>
      <c r="K10" s="89"/>
      <c r="L10" s="81"/>
      <c r="P10" s="83"/>
    </row>
    <row r="11" spans="1:16" ht="19.5" customHeight="1">
      <c r="A11" s="87"/>
      <c r="B11" s="87"/>
      <c r="C11" s="93"/>
      <c r="D11" s="85"/>
      <c r="E11" s="85"/>
      <c r="F11" s="85"/>
      <c r="G11" s="94"/>
      <c r="H11" s="95"/>
      <c r="I11" s="95"/>
      <c r="J11" s="95"/>
      <c r="K11" s="92"/>
      <c r="L11" s="81"/>
      <c r="P11" s="83"/>
    </row>
    <row r="12" spans="1:16" ht="19.5" customHeight="1">
      <c r="A12" s="87"/>
      <c r="B12" s="96"/>
      <c r="C12" s="96"/>
      <c r="D12" s="96"/>
      <c r="E12" s="96"/>
      <c r="F12" s="96"/>
      <c r="G12" s="95"/>
      <c r="H12" s="95"/>
      <c r="I12" s="95"/>
      <c r="J12" s="95"/>
      <c r="K12" s="97"/>
      <c r="L12" s="81"/>
      <c r="P12" s="83"/>
    </row>
    <row r="13" spans="1:16" ht="19.5" customHeight="1">
      <c r="A13" s="87"/>
      <c r="B13" s="98"/>
      <c r="C13" s="99"/>
      <c r="D13" s="99"/>
      <c r="E13" s="99"/>
      <c r="F13" s="99"/>
      <c r="G13" s="99"/>
      <c r="H13" s="95"/>
      <c r="I13" s="95"/>
      <c r="J13" s="95"/>
      <c r="K13" s="97"/>
      <c r="L13" s="81"/>
      <c r="P13" s="83"/>
    </row>
    <row r="14" spans="1:16" ht="19.5" customHeight="1">
      <c r="A14" s="87"/>
      <c r="B14" s="90" t="s">
        <v>55</v>
      </c>
      <c r="C14" s="91"/>
      <c r="D14" s="91"/>
      <c r="E14" s="91"/>
      <c r="F14" s="91"/>
      <c r="G14" s="91"/>
      <c r="H14" s="95"/>
      <c r="I14" s="95"/>
      <c r="J14" s="95"/>
      <c r="K14" s="97"/>
      <c r="L14" s="81"/>
      <c r="P14" s="83"/>
    </row>
    <row r="15" spans="1:16" ht="19.5" customHeight="1">
      <c r="A15" s="87"/>
      <c r="B15" s="98"/>
      <c r="C15" s="99"/>
      <c r="D15" s="99"/>
      <c r="E15" s="99"/>
      <c r="F15" s="99"/>
      <c r="G15" s="95"/>
      <c r="H15" s="95"/>
      <c r="I15" s="95"/>
      <c r="J15" s="95"/>
      <c r="K15" s="97"/>
      <c r="L15" s="81"/>
      <c r="P15" s="83"/>
    </row>
    <row r="16" spans="1:16" s="58" customFormat="1" ht="19.5" customHeight="1">
      <c r="A16" s="87"/>
      <c r="B16" s="98"/>
      <c r="C16" s="99"/>
      <c r="D16" s="99"/>
      <c r="E16" s="99"/>
      <c r="F16" s="99"/>
      <c r="G16" s="100"/>
      <c r="H16" s="95"/>
      <c r="I16" s="95"/>
      <c r="J16" s="95"/>
      <c r="K16" s="97"/>
      <c r="L16" s="80"/>
      <c r="P16" s="101"/>
    </row>
    <row r="17" spans="1:16" ht="19.5" customHeight="1">
      <c r="A17" s="87"/>
      <c r="B17" s="98"/>
      <c r="C17" s="99"/>
      <c r="D17" s="99"/>
      <c r="E17" s="99"/>
      <c r="F17" s="99"/>
      <c r="G17" s="100"/>
      <c r="H17" s="95"/>
      <c r="I17" s="95"/>
      <c r="J17" s="95"/>
      <c r="K17" s="97"/>
      <c r="L17" s="81"/>
      <c r="P17" s="83"/>
    </row>
    <row r="18" spans="1:16" ht="19.5" customHeight="1">
      <c r="A18" s="87"/>
      <c r="B18" s="98"/>
      <c r="C18" s="99"/>
      <c r="D18" s="99"/>
      <c r="E18" s="99"/>
      <c r="F18" s="99"/>
      <c r="G18" s="100"/>
      <c r="H18" s="95"/>
      <c r="I18" s="95"/>
      <c r="J18" s="95"/>
      <c r="K18" s="92"/>
      <c r="L18" s="81"/>
      <c r="P18" s="83"/>
    </row>
    <row r="19" spans="1:16" ht="19.5" customHeight="1">
      <c r="A19" s="87"/>
      <c r="B19" s="98"/>
      <c r="C19" s="99"/>
      <c r="D19" s="99"/>
      <c r="E19" s="99"/>
      <c r="F19" s="99"/>
      <c r="G19" s="99"/>
      <c r="H19" s="99"/>
      <c r="I19" s="99"/>
      <c r="J19" s="102"/>
      <c r="K19" s="92"/>
      <c r="L19" s="81"/>
      <c r="M19" s="103"/>
      <c r="N19" s="103"/>
      <c r="P19" s="83"/>
    </row>
    <row r="20" spans="1:16" ht="19.5" customHeight="1">
      <c r="A20" s="87"/>
      <c r="B20" s="90" t="s">
        <v>137</v>
      </c>
      <c r="C20" s="99"/>
      <c r="D20" s="99"/>
      <c r="E20" s="99"/>
      <c r="F20" s="99"/>
      <c r="G20" s="99"/>
      <c r="H20" s="99"/>
      <c r="I20" s="99"/>
      <c r="J20" s="102"/>
      <c r="K20" s="92"/>
      <c r="L20" s="104"/>
      <c r="M20" s="103"/>
      <c r="N20" s="103"/>
      <c r="O20" s="103"/>
      <c r="P20" s="105"/>
    </row>
    <row r="21" spans="1:16" ht="19.5" customHeight="1">
      <c r="A21" s="87"/>
      <c r="B21" s="90"/>
      <c r="C21" s="99"/>
      <c r="D21" s="99"/>
      <c r="E21" s="99"/>
      <c r="F21" s="99"/>
      <c r="G21" s="99"/>
      <c r="H21" s="99"/>
      <c r="I21" s="99"/>
      <c r="J21" s="102"/>
      <c r="K21" s="92"/>
      <c r="L21" s="104"/>
      <c r="M21" s="103"/>
      <c r="N21" s="103"/>
      <c r="O21" s="103"/>
      <c r="P21" s="105"/>
    </row>
    <row r="22" spans="1:16" ht="19.5" customHeight="1">
      <c r="A22" s="87"/>
      <c r="B22" s="170" t="s">
        <v>138</v>
      </c>
      <c r="C22" s="322" t="s">
        <v>141</v>
      </c>
      <c r="D22" s="322"/>
      <c r="E22" s="322"/>
      <c r="F22" s="322"/>
      <c r="G22" s="106"/>
      <c r="H22" s="106"/>
      <c r="I22" s="106"/>
      <c r="J22" s="106"/>
      <c r="K22" s="106"/>
      <c r="L22" s="104"/>
      <c r="M22" s="103"/>
      <c r="N22" s="103"/>
      <c r="O22" s="103"/>
      <c r="P22" s="105"/>
    </row>
    <row r="23" spans="1:16" ht="19.5" customHeight="1">
      <c r="A23" s="87"/>
      <c r="B23" s="107"/>
      <c r="C23" s="322"/>
      <c r="D23" s="322"/>
      <c r="E23" s="322"/>
      <c r="F23" s="322"/>
      <c r="G23" s="106"/>
      <c r="H23" s="106"/>
      <c r="I23" s="106"/>
      <c r="J23" s="106"/>
      <c r="K23" s="106"/>
      <c r="L23" s="104"/>
      <c r="M23" s="103"/>
      <c r="N23" s="103"/>
      <c r="O23" s="103"/>
      <c r="P23" s="105"/>
    </row>
    <row r="24" spans="1:16" ht="4.5" customHeight="1">
      <c r="A24" s="87"/>
      <c r="B24" s="90"/>
      <c r="C24" s="108"/>
      <c r="D24" s="108"/>
      <c r="E24" s="108"/>
      <c r="F24" s="108"/>
      <c r="G24" s="106"/>
      <c r="H24" s="106"/>
      <c r="I24" s="106"/>
      <c r="J24" s="106"/>
      <c r="K24" s="106"/>
      <c r="L24" s="104"/>
      <c r="M24" s="103"/>
      <c r="N24" s="103"/>
      <c r="O24" s="103"/>
      <c r="P24" s="105"/>
    </row>
    <row r="25" spans="1:16" ht="19.5" customHeight="1">
      <c r="A25" s="109"/>
      <c r="B25" s="171" t="s">
        <v>139</v>
      </c>
      <c r="C25" s="323" t="s">
        <v>142</v>
      </c>
      <c r="D25" s="324"/>
      <c r="E25" s="324"/>
      <c r="F25" s="324"/>
      <c r="G25" s="106"/>
      <c r="H25" s="106"/>
      <c r="I25" s="106"/>
      <c r="J25" s="106"/>
      <c r="K25" s="106"/>
      <c r="L25" s="104"/>
      <c r="M25" s="103"/>
      <c r="N25" s="103"/>
      <c r="O25" s="103"/>
      <c r="P25" s="105"/>
    </row>
    <row r="26" spans="1:16" ht="19.5" customHeight="1">
      <c r="A26" s="109"/>
      <c r="B26" s="98"/>
      <c r="C26" s="324"/>
      <c r="D26" s="324"/>
      <c r="E26" s="324"/>
      <c r="F26" s="324"/>
      <c r="G26" s="106"/>
      <c r="H26" s="106"/>
      <c r="I26" s="106"/>
      <c r="J26" s="106"/>
      <c r="K26" s="106"/>
      <c r="L26" s="103"/>
      <c r="M26" s="103"/>
      <c r="N26" s="103"/>
      <c r="O26" s="103"/>
      <c r="P26" s="105"/>
    </row>
    <row r="27" spans="1:16" ht="4.5" customHeight="1">
      <c r="A27" s="109"/>
      <c r="B27" s="98"/>
      <c r="C27" s="108"/>
      <c r="D27" s="108"/>
      <c r="E27" s="108"/>
      <c r="F27" s="108"/>
      <c r="G27" s="106"/>
      <c r="H27" s="106"/>
      <c r="I27" s="106"/>
      <c r="J27" s="106"/>
      <c r="K27" s="106"/>
      <c r="L27" s="103"/>
      <c r="M27" s="103"/>
      <c r="N27" s="103"/>
      <c r="O27" s="103"/>
      <c r="P27" s="105"/>
    </row>
    <row r="28" spans="1:20" ht="19.5" customHeight="1">
      <c r="A28" s="109"/>
      <c r="B28" s="172" t="s">
        <v>22</v>
      </c>
      <c r="C28" s="320" t="s">
        <v>143</v>
      </c>
      <c r="D28" s="321"/>
      <c r="E28" s="321"/>
      <c r="F28" s="321"/>
      <c r="G28" s="106"/>
      <c r="H28" s="106"/>
      <c r="I28" s="106"/>
      <c r="J28" s="106"/>
      <c r="K28" s="106"/>
      <c r="L28" s="103"/>
      <c r="M28" s="103"/>
      <c r="N28" s="103"/>
      <c r="O28" s="105"/>
      <c r="P28" s="103"/>
      <c r="R28" s="58"/>
      <c r="T28" s="79"/>
    </row>
    <row r="29" spans="1:20" ht="4.5" customHeight="1">
      <c r="A29" s="109"/>
      <c r="B29" s="110"/>
      <c r="C29" s="100"/>
      <c r="D29" s="108"/>
      <c r="E29" s="108"/>
      <c r="F29" s="108"/>
      <c r="G29" s="106"/>
      <c r="H29" s="106"/>
      <c r="I29" s="106"/>
      <c r="J29" s="106"/>
      <c r="K29" s="106"/>
      <c r="L29" s="103"/>
      <c r="M29" s="103"/>
      <c r="N29" s="103"/>
      <c r="O29" s="105"/>
      <c r="P29" s="103"/>
      <c r="R29" s="58"/>
      <c r="T29" s="79"/>
    </row>
    <row r="30" spans="1:16" ht="19.5" customHeight="1">
      <c r="A30" s="109"/>
      <c r="B30" s="173" t="s">
        <v>140</v>
      </c>
      <c r="C30" s="325" t="s">
        <v>144</v>
      </c>
      <c r="D30" s="324"/>
      <c r="E30" s="324"/>
      <c r="F30" s="324"/>
      <c r="G30" s="111"/>
      <c r="H30" s="111"/>
      <c r="I30" s="111"/>
      <c r="J30" s="111"/>
      <c r="K30" s="111"/>
      <c r="L30" s="33"/>
      <c r="M30" s="33"/>
      <c r="N30" s="103"/>
      <c r="O30" s="103"/>
      <c r="P30" s="103"/>
    </row>
    <row r="31" spans="1:16" ht="4.5" customHeight="1">
      <c r="A31" s="109"/>
      <c r="B31" s="87"/>
      <c r="C31" s="87"/>
      <c r="D31" s="108"/>
      <c r="E31" s="108"/>
      <c r="F31" s="108"/>
      <c r="G31" s="111"/>
      <c r="H31" s="111"/>
      <c r="I31" s="111"/>
      <c r="J31" s="111"/>
      <c r="K31" s="111"/>
      <c r="L31" s="33"/>
      <c r="M31" s="33"/>
      <c r="N31" s="103"/>
      <c r="O31" s="103"/>
      <c r="P31" s="103"/>
    </row>
    <row r="32" spans="1:16" s="12" customFormat="1" ht="19.5" customHeight="1">
      <c r="A32" s="109"/>
      <c r="B32" s="174" t="s">
        <v>23</v>
      </c>
      <c r="C32" s="320" t="s">
        <v>145</v>
      </c>
      <c r="D32" s="321"/>
      <c r="E32" s="321"/>
      <c r="F32" s="321"/>
      <c r="G32" s="106"/>
      <c r="H32" s="106"/>
      <c r="I32" s="106"/>
      <c r="J32" s="106"/>
      <c r="K32" s="106"/>
      <c r="L32" s="112"/>
      <c r="M32" s="112"/>
      <c r="N32" s="112"/>
      <c r="O32" s="112"/>
      <c r="P32" s="112"/>
    </row>
    <row r="33" spans="1:16" ht="19.5" customHeight="1">
      <c r="A33" s="87"/>
      <c r="B33" s="100"/>
      <c r="C33" s="100"/>
      <c r="D33" s="100"/>
      <c r="E33" s="100"/>
      <c r="F33" s="87"/>
      <c r="G33" s="87"/>
      <c r="H33" s="87"/>
      <c r="I33" s="113"/>
      <c r="J33" s="114"/>
      <c r="K33" s="114"/>
      <c r="L33" s="104"/>
      <c r="M33" s="104"/>
      <c r="N33" s="103"/>
      <c r="O33" s="103"/>
      <c r="P33" s="103"/>
    </row>
    <row r="34" spans="1:16" ht="19.5" customHeight="1">
      <c r="A34" s="115"/>
      <c r="B34" s="100"/>
      <c r="C34" s="99"/>
      <c r="D34" s="99"/>
      <c r="E34" s="116"/>
      <c r="F34" s="117"/>
      <c r="G34" s="93"/>
      <c r="H34" s="93"/>
      <c r="I34" s="93"/>
      <c r="J34" s="95"/>
      <c r="K34" s="97"/>
      <c r="L34" s="104"/>
      <c r="M34" s="104"/>
      <c r="N34" s="103"/>
      <c r="O34" s="103"/>
      <c r="P34" s="103"/>
    </row>
    <row r="35" spans="2:16" ht="19.5" customHeight="1">
      <c r="B35" s="115" t="s">
        <v>146</v>
      </c>
      <c r="C35" s="175"/>
      <c r="D35" s="175"/>
      <c r="E35" s="175"/>
      <c r="F35" s="175"/>
      <c r="G35" s="111"/>
      <c r="H35" s="111"/>
      <c r="I35" s="111"/>
      <c r="J35" s="111"/>
      <c r="K35" s="111"/>
      <c r="L35" s="104"/>
      <c r="M35" s="104"/>
      <c r="N35" s="103"/>
      <c r="O35" s="103"/>
      <c r="P35" s="103"/>
    </row>
    <row r="36" spans="1:13" ht="19.5" customHeight="1">
      <c r="A36" s="87"/>
      <c r="B36" s="79"/>
      <c r="C36" s="79"/>
      <c r="D36" s="86"/>
      <c r="E36" s="86"/>
      <c r="F36" s="86"/>
      <c r="G36" s="86"/>
      <c r="H36" s="86"/>
      <c r="I36" s="86"/>
      <c r="J36" s="86"/>
      <c r="K36" s="86"/>
      <c r="L36" s="81"/>
      <c r="M36" s="81"/>
    </row>
    <row r="37" spans="1:12" ht="19.5" customHeight="1">
      <c r="A37" s="115"/>
      <c r="B37" s="110" t="s">
        <v>147</v>
      </c>
      <c r="C37" s="79"/>
      <c r="D37" s="86"/>
      <c r="E37" s="86"/>
      <c r="F37" s="86"/>
      <c r="G37" s="86"/>
      <c r="H37" s="86"/>
      <c r="I37" s="86"/>
      <c r="J37" s="86"/>
      <c r="K37" s="86"/>
      <c r="L37" s="81"/>
    </row>
    <row r="38" spans="1:12" ht="16.5" customHeight="1">
      <c r="A38" s="115"/>
      <c r="B38" s="110"/>
      <c r="C38" s="79"/>
      <c r="D38" s="86"/>
      <c r="E38" s="86"/>
      <c r="F38" s="86"/>
      <c r="G38" s="86"/>
      <c r="H38" s="86"/>
      <c r="I38" s="86"/>
      <c r="J38" s="86"/>
      <c r="K38" s="86"/>
      <c r="L38" s="81"/>
    </row>
    <row r="39" spans="1:12" ht="19.5" customHeight="1">
      <c r="A39" s="87"/>
      <c r="B39" s="110" t="s">
        <v>148</v>
      </c>
      <c r="C39" s="100"/>
      <c r="D39" s="100"/>
      <c r="E39" s="100"/>
      <c r="F39" s="17"/>
      <c r="G39" s="17"/>
      <c r="H39" s="17"/>
      <c r="I39" s="17"/>
      <c r="J39" s="55"/>
      <c r="K39" s="104"/>
      <c r="L39" s="81"/>
    </row>
    <row r="40" spans="1:12" ht="19.5" customHeight="1">
      <c r="A40" s="87"/>
      <c r="B40" s="100"/>
      <c r="C40" s="100"/>
      <c r="D40" s="100"/>
      <c r="E40" s="100"/>
      <c r="F40" s="118"/>
      <c r="G40" s="38"/>
      <c r="H40" s="103"/>
      <c r="I40" s="103"/>
      <c r="J40" s="103"/>
      <c r="K40" s="103"/>
      <c r="L40" s="81"/>
    </row>
    <row r="41" spans="1:12" ht="19.5" customHeight="1">
      <c r="A41" s="87"/>
      <c r="B41" s="100"/>
      <c r="C41" s="95"/>
      <c r="D41" s="95"/>
      <c r="E41" s="119"/>
      <c r="F41" s="118"/>
      <c r="G41" s="38"/>
      <c r="H41" s="17"/>
      <c r="I41" s="16"/>
      <c r="J41" s="17"/>
      <c r="K41" s="104"/>
      <c r="L41" s="81"/>
    </row>
    <row r="42" spans="1:20" s="122" customFormat="1" ht="19.5" customHeight="1">
      <c r="A42" s="87"/>
      <c r="B42" s="87"/>
      <c r="C42" s="87"/>
      <c r="D42" s="87"/>
      <c r="E42" s="87"/>
      <c r="F42" s="120"/>
      <c r="G42" s="120"/>
      <c r="H42" s="120"/>
      <c r="I42" s="120"/>
      <c r="J42" s="120"/>
      <c r="K42" s="120"/>
      <c r="L42" s="121"/>
      <c r="S42" s="58"/>
      <c r="T42" s="58"/>
    </row>
    <row r="43" spans="1:12" ht="19.5" customHeight="1">
      <c r="A43" s="87"/>
      <c r="B43" s="123"/>
      <c r="C43" s="124"/>
      <c r="D43" s="123"/>
      <c r="E43" s="100"/>
      <c r="F43" s="118"/>
      <c r="G43" s="16"/>
      <c r="H43" s="103"/>
      <c r="I43" s="103"/>
      <c r="J43" s="103"/>
      <c r="K43" s="103"/>
      <c r="L43" s="81"/>
    </row>
    <row r="44" spans="1:20" s="122" customFormat="1" ht="19.5" customHeight="1">
      <c r="A44" s="87"/>
      <c r="B44" s="100"/>
      <c r="C44" s="110"/>
      <c r="D44" s="100"/>
      <c r="E44" s="100"/>
      <c r="F44" s="125"/>
      <c r="G44" s="126"/>
      <c r="H44" s="126"/>
      <c r="I44" s="126"/>
      <c r="J44" s="126"/>
      <c r="K44" s="126"/>
      <c r="L44" s="121"/>
      <c r="M44" s="121"/>
      <c r="S44" s="58"/>
      <c r="T44" s="58"/>
    </row>
    <row r="45" spans="1:15" ht="19.5" customHeight="1">
      <c r="A45" s="87"/>
      <c r="B45" s="100"/>
      <c r="C45" s="110"/>
      <c r="D45" s="100"/>
      <c r="E45" s="100"/>
      <c r="I45" s="16"/>
      <c r="J45" s="17"/>
      <c r="K45" s="103"/>
      <c r="L45" s="81"/>
      <c r="M45" s="81"/>
      <c r="O45" s="81"/>
    </row>
    <row r="46" spans="1:13" ht="19.5" customHeight="1">
      <c r="A46" s="87"/>
      <c r="B46" s="100"/>
      <c r="C46" s="110"/>
      <c r="D46" s="100"/>
      <c r="E46" s="100"/>
      <c r="J46" s="33"/>
      <c r="K46" s="103"/>
      <c r="L46" s="81"/>
      <c r="M46" s="81"/>
    </row>
    <row r="47" spans="1:13" ht="19.5" customHeight="1">
      <c r="A47" s="87"/>
      <c r="B47" s="127"/>
      <c r="C47" s="128"/>
      <c r="D47" s="127"/>
      <c r="E47" s="127"/>
      <c r="F47" s="118"/>
      <c r="G47" s="16"/>
      <c r="H47" s="129"/>
      <c r="I47" s="130"/>
      <c r="J47" s="130"/>
      <c r="K47" s="57"/>
      <c r="L47" s="81"/>
      <c r="M47" s="81"/>
    </row>
    <row r="48" spans="1:12" ht="19.5" customHeight="1">
      <c r="A48" s="87"/>
      <c r="B48" s="131"/>
      <c r="C48" s="132"/>
      <c r="D48" s="133"/>
      <c r="E48" s="133"/>
      <c r="J48" s="33"/>
      <c r="K48" s="104"/>
      <c r="L48" s="81"/>
    </row>
    <row r="49" spans="1:15" ht="19.5" customHeight="1">
      <c r="A49" s="87"/>
      <c r="B49" s="131"/>
      <c r="C49" s="132"/>
      <c r="D49" s="132"/>
      <c r="E49" s="132"/>
      <c r="J49" s="33"/>
      <c r="K49" s="104"/>
      <c r="L49" s="81"/>
      <c r="M49" s="134"/>
      <c r="O49" s="134"/>
    </row>
    <row r="50" spans="1:12" ht="19.5" customHeight="1">
      <c r="A50" s="87"/>
      <c r="B50" s="131"/>
      <c r="C50" s="128"/>
      <c r="D50" s="127"/>
      <c r="E50" s="127"/>
      <c r="F50" s="24"/>
      <c r="G50" s="16"/>
      <c r="I50" s="17"/>
      <c r="J50" s="17"/>
      <c r="K50" s="104"/>
      <c r="L50" s="81"/>
    </row>
    <row r="51" spans="1:15" ht="19.5" customHeight="1">
      <c r="A51" s="87"/>
      <c r="B51" s="135"/>
      <c r="C51" s="132"/>
      <c r="D51" s="132"/>
      <c r="E51" s="136"/>
      <c r="F51" s="37"/>
      <c r="G51" s="17"/>
      <c r="H51" s="137"/>
      <c r="I51" s="17"/>
      <c r="J51" s="17"/>
      <c r="K51" s="104"/>
      <c r="L51" s="81"/>
      <c r="M51" s="138"/>
      <c r="O51" s="134"/>
    </row>
    <row r="52" spans="1:12" ht="19.5" customHeight="1">
      <c r="A52" s="87"/>
      <c r="B52" s="87"/>
      <c r="C52" s="117"/>
      <c r="D52" s="117"/>
      <c r="E52" s="117"/>
      <c r="F52" s="24"/>
      <c r="G52" s="17"/>
      <c r="H52" s="139"/>
      <c r="I52" s="24"/>
      <c r="J52" s="24"/>
      <c r="K52" s="140"/>
      <c r="L52" s="81"/>
    </row>
    <row r="53" spans="1:12" ht="19.5" customHeight="1">
      <c r="A53" s="87"/>
      <c r="B53" s="100"/>
      <c r="C53" s="110"/>
      <c r="D53" s="100"/>
      <c r="E53" s="100"/>
      <c r="F53" s="141"/>
      <c r="G53" s="142"/>
      <c r="I53" s="17"/>
      <c r="J53" s="17"/>
      <c r="K53" s="140"/>
      <c r="L53" s="81"/>
    </row>
    <row r="54" spans="1:15" ht="19.5" customHeight="1">
      <c r="A54" s="33"/>
      <c r="B54" s="43"/>
      <c r="C54" s="44"/>
      <c r="D54" s="43"/>
      <c r="E54" s="43"/>
      <c r="F54" s="143"/>
      <c r="G54" s="142"/>
      <c r="H54" s="139"/>
      <c r="I54" s="17"/>
      <c r="J54" s="17"/>
      <c r="K54" s="104"/>
      <c r="L54" s="81"/>
      <c r="M54" s="144"/>
      <c r="O54" s="144"/>
    </row>
    <row r="55" spans="1:15" ht="19.5" customHeight="1">
      <c r="A55" s="33"/>
      <c r="B55" s="43"/>
      <c r="C55" s="44"/>
      <c r="D55" s="43"/>
      <c r="E55" s="43"/>
      <c r="F55" s="143"/>
      <c r="G55" s="142"/>
      <c r="H55" s="137"/>
      <c r="I55" s="17"/>
      <c r="J55" s="17"/>
      <c r="K55" s="140"/>
      <c r="L55" s="81"/>
      <c r="M55" s="144"/>
      <c r="O55" s="144"/>
    </row>
    <row r="56" spans="1:15" ht="19.5" customHeight="1">
      <c r="A56" s="33"/>
      <c r="B56" s="43"/>
      <c r="C56" s="44"/>
      <c r="D56" s="43"/>
      <c r="E56" s="43"/>
      <c r="F56" s="143"/>
      <c r="G56" s="142"/>
      <c r="H56" s="17"/>
      <c r="I56" s="17"/>
      <c r="J56" s="17"/>
      <c r="K56" s="104"/>
      <c r="L56" s="81"/>
      <c r="M56" s="144"/>
      <c r="O56" s="144"/>
    </row>
    <row r="57" spans="1:15" ht="19.5" customHeight="1">
      <c r="A57" s="33"/>
      <c r="B57" s="45"/>
      <c r="C57" s="104"/>
      <c r="D57" s="104"/>
      <c r="E57" s="104"/>
      <c r="F57" s="104"/>
      <c r="G57" s="104"/>
      <c r="H57" s="56"/>
      <c r="I57" s="56"/>
      <c r="J57" s="56"/>
      <c r="K57" s="56"/>
      <c r="L57" s="81"/>
      <c r="M57" s="144"/>
      <c r="O57" s="144"/>
    </row>
    <row r="58" spans="1:12" ht="19.5" customHeight="1">
      <c r="A58" s="33"/>
      <c r="C58" s="38"/>
      <c r="D58" s="24"/>
      <c r="E58" s="24"/>
      <c r="H58" s="17"/>
      <c r="I58" s="17"/>
      <c r="J58" s="17"/>
      <c r="K58" s="140"/>
      <c r="L58" s="81"/>
    </row>
    <row r="59" spans="1:12" ht="19.5" customHeight="1">
      <c r="A59" s="33"/>
      <c r="B59" s="24"/>
      <c r="C59" s="38"/>
      <c r="D59" s="24"/>
      <c r="E59" s="24"/>
      <c r="F59" s="46"/>
      <c r="G59" s="24"/>
      <c r="H59" s="17"/>
      <c r="I59" s="17"/>
      <c r="J59" s="17"/>
      <c r="K59" s="104"/>
      <c r="L59" s="81"/>
    </row>
    <row r="60" spans="1:13" ht="19.5" customHeight="1">
      <c r="A60" s="33"/>
      <c r="C60" s="47"/>
      <c r="D60" s="24"/>
      <c r="E60" s="24"/>
      <c r="F60" s="24"/>
      <c r="G60" s="17"/>
      <c r="H60" s="17"/>
      <c r="I60" s="17"/>
      <c r="J60" s="17"/>
      <c r="K60" s="104"/>
      <c r="L60" s="81"/>
      <c r="M60" s="144"/>
    </row>
    <row r="61" spans="1:15" ht="19.5" customHeight="1">
      <c r="A61" s="33"/>
      <c r="B61" s="24"/>
      <c r="C61" s="38"/>
      <c r="D61" s="24"/>
      <c r="E61" s="24"/>
      <c r="F61" s="24"/>
      <c r="G61" s="17"/>
      <c r="H61" s="17"/>
      <c r="I61" s="17"/>
      <c r="J61" s="17"/>
      <c r="K61" s="104"/>
      <c r="L61" s="81"/>
      <c r="O61" s="134"/>
    </row>
    <row r="62" spans="1:12" ht="19.5" customHeight="1">
      <c r="A62" s="33"/>
      <c r="B62" s="17"/>
      <c r="C62" s="38"/>
      <c r="D62" s="17"/>
      <c r="E62" s="17"/>
      <c r="F62" s="17"/>
      <c r="G62" s="17"/>
      <c r="H62" s="17"/>
      <c r="I62" s="17"/>
      <c r="J62" s="17"/>
      <c r="K62" s="104"/>
      <c r="L62" s="145"/>
    </row>
    <row r="63" spans="1:11" ht="19.5" customHeight="1">
      <c r="A63" s="33"/>
      <c r="B63" s="17"/>
      <c r="C63" s="24"/>
      <c r="D63" s="17"/>
      <c r="E63" s="17"/>
      <c r="F63" s="17"/>
      <c r="H63" s="17"/>
      <c r="I63" s="17"/>
      <c r="J63" s="17"/>
      <c r="K63" s="104"/>
    </row>
    <row r="64" spans="1:13" ht="19.5" customHeight="1">
      <c r="A64" s="33"/>
      <c r="B64" s="49"/>
      <c r="H64" s="103"/>
      <c r="I64" s="103"/>
      <c r="J64" s="33"/>
      <c r="K64" s="103"/>
      <c r="L64" s="81"/>
      <c r="M64" s="134"/>
    </row>
    <row r="65" spans="1:11" ht="19.5" customHeight="1">
      <c r="A65" s="33"/>
      <c r="B65" s="49"/>
      <c r="D65" s="50"/>
      <c r="H65" s="103"/>
      <c r="I65" s="103"/>
      <c r="J65" s="33"/>
      <c r="K65" s="103"/>
    </row>
    <row r="66" spans="1:17" ht="19.5" customHeight="1">
      <c r="A66" s="33"/>
      <c r="D66" s="46"/>
      <c r="H66" s="103"/>
      <c r="I66" s="103"/>
      <c r="J66" s="33"/>
      <c r="K66" s="103"/>
      <c r="M66" s="134"/>
      <c r="N66" s="134"/>
      <c r="O66" s="134"/>
      <c r="P66" s="134"/>
      <c r="Q66" s="134"/>
    </row>
    <row r="67" spans="1:17" ht="19.5" customHeight="1">
      <c r="A67" s="33"/>
      <c r="D67" s="46"/>
      <c r="H67" s="103"/>
      <c r="I67" s="103"/>
      <c r="J67" s="33"/>
      <c r="K67" s="103"/>
      <c r="M67" s="134"/>
      <c r="N67" s="134"/>
      <c r="O67" s="134"/>
      <c r="P67" s="134"/>
      <c r="Q67" s="134"/>
    </row>
    <row r="68" spans="1:17" ht="19.5" customHeight="1">
      <c r="A68" s="33"/>
      <c r="C68" s="51"/>
      <c r="D68" s="46"/>
      <c r="H68" s="103"/>
      <c r="I68" s="103"/>
      <c r="J68" s="33"/>
      <c r="K68" s="103"/>
      <c r="M68" s="134"/>
      <c r="N68" s="134"/>
      <c r="O68" s="134"/>
      <c r="P68" s="134"/>
      <c r="Q68" s="134"/>
    </row>
    <row r="69" spans="1:17" ht="19.5" customHeight="1">
      <c r="A69" s="33"/>
      <c r="C69" s="52"/>
      <c r="D69" s="67"/>
      <c r="H69" s="103"/>
      <c r="I69" s="103"/>
      <c r="J69" s="33"/>
      <c r="K69" s="103"/>
      <c r="M69" s="134"/>
      <c r="N69" s="134"/>
      <c r="O69" s="134"/>
      <c r="P69" s="134"/>
      <c r="Q69" s="134"/>
    </row>
    <row r="70" spans="1:17" ht="19.5" customHeight="1">
      <c r="A70" s="33"/>
      <c r="D70" s="146"/>
      <c r="E70" s="52"/>
      <c r="J70" s="33"/>
      <c r="K70" s="103"/>
      <c r="L70" s="103"/>
      <c r="M70" s="103"/>
      <c r="N70" s="134"/>
      <c r="O70" s="134"/>
      <c r="P70" s="134"/>
      <c r="Q70" s="134"/>
    </row>
    <row r="71" spans="1:17" s="58" customFormat="1" ht="19.5" customHeight="1">
      <c r="A71" s="33"/>
      <c r="B71" s="46"/>
      <c r="C71" s="17"/>
      <c r="D71" s="52"/>
      <c r="E71" s="52"/>
      <c r="F71" s="55"/>
      <c r="G71" s="56"/>
      <c r="H71" s="55"/>
      <c r="I71" s="55"/>
      <c r="J71" s="33"/>
      <c r="K71" s="33"/>
      <c r="L71" s="52"/>
      <c r="M71" s="52"/>
      <c r="N71" s="134"/>
      <c r="O71" s="134"/>
      <c r="P71" s="134"/>
      <c r="Q71" s="134"/>
    </row>
    <row r="72" spans="1:17" s="58" customFormat="1" ht="19.5" customHeight="1">
      <c r="A72" s="33"/>
      <c r="B72" s="49"/>
      <c r="C72" s="33"/>
      <c r="D72" s="52"/>
      <c r="E72" s="52"/>
      <c r="F72" s="56"/>
      <c r="G72" s="56"/>
      <c r="H72" s="55"/>
      <c r="I72" s="55"/>
      <c r="J72" s="33"/>
      <c r="K72" s="33"/>
      <c r="L72" s="33"/>
      <c r="M72" s="33"/>
      <c r="N72" s="134"/>
      <c r="O72" s="134"/>
      <c r="P72" s="134"/>
      <c r="Q72" s="134"/>
    </row>
    <row r="73" spans="1:17" s="58" customFormat="1" ht="19.5" customHeight="1">
      <c r="A73" s="33"/>
      <c r="B73" s="33"/>
      <c r="C73" s="33"/>
      <c r="D73" s="52"/>
      <c r="E73" s="52"/>
      <c r="F73" s="55"/>
      <c r="G73" s="56"/>
      <c r="H73" s="55"/>
      <c r="I73" s="55"/>
      <c r="J73" s="33"/>
      <c r="K73" s="33"/>
      <c r="L73" s="33"/>
      <c r="M73" s="33"/>
      <c r="N73" s="134"/>
      <c r="O73" s="134"/>
      <c r="P73" s="134"/>
      <c r="Q73" s="134"/>
    </row>
    <row r="74" spans="1:17" s="58" customFormat="1" ht="19.5" customHeight="1">
      <c r="A74" s="33"/>
      <c r="B74" s="33"/>
      <c r="C74" s="33"/>
      <c r="D74" s="52"/>
      <c r="E74" s="52"/>
      <c r="F74" s="55"/>
      <c r="G74" s="56"/>
      <c r="H74" s="55"/>
      <c r="I74" s="55"/>
      <c r="J74" s="33"/>
      <c r="K74" s="33"/>
      <c r="N74" s="134"/>
      <c r="O74" s="134"/>
      <c r="P74" s="134"/>
      <c r="Q74" s="134"/>
    </row>
    <row r="75" spans="1:17" s="58" customFormat="1" ht="19.5" customHeight="1">
      <c r="A75" s="33"/>
      <c r="B75" s="33"/>
      <c r="C75" s="33"/>
      <c r="D75" s="57"/>
      <c r="E75" s="56"/>
      <c r="F75" s="55"/>
      <c r="G75" s="56"/>
      <c r="H75" s="55"/>
      <c r="I75" s="55"/>
      <c r="J75" s="33"/>
      <c r="K75" s="33"/>
      <c r="N75" s="134"/>
      <c r="O75" s="134"/>
      <c r="P75" s="134"/>
      <c r="Q75" s="134"/>
    </row>
    <row r="76" spans="1:17" s="58" customFormat="1" ht="19.5" customHeight="1">
      <c r="A76" s="33"/>
      <c r="B76" s="33"/>
      <c r="C76" s="33"/>
      <c r="D76" s="56"/>
      <c r="E76" s="56"/>
      <c r="F76" s="56"/>
      <c r="G76" s="56"/>
      <c r="H76" s="56"/>
      <c r="I76" s="56"/>
      <c r="J76" s="33"/>
      <c r="K76" s="33"/>
      <c r="O76" s="134"/>
      <c r="P76" s="134"/>
      <c r="Q76" s="134"/>
    </row>
    <row r="77" spans="1:17" s="58" customFormat="1" ht="19.5" customHeigh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O77" s="134"/>
      <c r="P77" s="134"/>
      <c r="Q77" s="134"/>
    </row>
    <row r="78" spans="1:17" s="58" customFormat="1" ht="19.5" customHeight="1">
      <c r="A78" s="33"/>
      <c r="B78" s="59"/>
      <c r="C78" s="33"/>
      <c r="D78" s="56"/>
      <c r="E78" s="56"/>
      <c r="F78" s="56"/>
      <c r="G78" s="56"/>
      <c r="H78" s="56"/>
      <c r="I78" s="56"/>
      <c r="J78" s="33"/>
      <c r="K78" s="33"/>
      <c r="O78" s="134"/>
      <c r="P78" s="134"/>
      <c r="Q78" s="134"/>
    </row>
    <row r="79" spans="1:17" s="58" customFormat="1" ht="19.5" customHeight="1">
      <c r="A79" s="33"/>
      <c r="B79" s="46"/>
      <c r="C79" s="33"/>
      <c r="D79" s="60"/>
      <c r="E79" s="56"/>
      <c r="F79" s="55"/>
      <c r="G79" s="56"/>
      <c r="H79" s="56"/>
      <c r="I79" s="56"/>
      <c r="J79" s="33"/>
      <c r="K79" s="33"/>
      <c r="O79" s="134"/>
      <c r="P79" s="134"/>
      <c r="Q79" s="134"/>
    </row>
    <row r="80" spans="1:17" s="149" customFormat="1" ht="19.5" customHeight="1">
      <c r="A80" s="56"/>
      <c r="B80" s="56"/>
      <c r="C80" s="147"/>
      <c r="D80" s="148"/>
      <c r="E80" s="148"/>
      <c r="F80" s="148"/>
      <c r="G80" s="60"/>
      <c r="H80" s="60"/>
      <c r="I80" s="60"/>
      <c r="J80" s="56"/>
      <c r="K80" s="56"/>
      <c r="P80" s="134"/>
      <c r="Q80" s="134"/>
    </row>
    <row r="81" spans="1:17" s="149" customFormat="1" ht="19.5" customHeight="1">
      <c r="A81" s="56"/>
      <c r="B81" s="56"/>
      <c r="C81" s="147"/>
      <c r="D81" s="60"/>
      <c r="E81" s="56"/>
      <c r="F81" s="55"/>
      <c r="G81" s="56"/>
      <c r="H81" s="56"/>
      <c r="I81" s="56"/>
      <c r="J81" s="56"/>
      <c r="K81" s="56"/>
      <c r="P81" s="134"/>
      <c r="Q81" s="134"/>
    </row>
    <row r="82" spans="1:17" s="58" customFormat="1" ht="19.5" customHeight="1">
      <c r="A82" s="33"/>
      <c r="B82" s="46"/>
      <c r="C82" s="104"/>
      <c r="D82" s="104"/>
      <c r="E82" s="104"/>
      <c r="F82" s="104"/>
      <c r="G82" s="104"/>
      <c r="H82" s="104"/>
      <c r="I82" s="104"/>
      <c r="J82" s="104"/>
      <c r="K82" s="104"/>
      <c r="L82" s="150"/>
      <c r="P82" s="134"/>
      <c r="Q82" s="134"/>
    </row>
    <row r="83" spans="1:43" ht="19.5" customHeight="1">
      <c r="A83" s="33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44"/>
      <c r="P83" s="134"/>
      <c r="Q83" s="134"/>
      <c r="AN83" s="58"/>
      <c r="AO83" s="58"/>
      <c r="AP83" s="58"/>
      <c r="AQ83" s="58"/>
    </row>
    <row r="84" spans="1:43" ht="19.5" customHeight="1">
      <c r="A84" s="33"/>
      <c r="B84" s="46"/>
      <c r="D84" s="65"/>
      <c r="F84" s="50"/>
      <c r="J84" s="33"/>
      <c r="K84" s="103"/>
      <c r="P84" s="134"/>
      <c r="Q84" s="134"/>
      <c r="AN84" s="58"/>
      <c r="AO84" s="58"/>
      <c r="AP84" s="58"/>
      <c r="AQ84" s="58"/>
    </row>
    <row r="85" spans="1:43" ht="19.5" customHeight="1">
      <c r="A85" s="33"/>
      <c r="B85" s="56"/>
      <c r="D85" s="65"/>
      <c r="F85" s="50"/>
      <c r="J85" s="33"/>
      <c r="K85" s="103"/>
      <c r="Q85" s="134"/>
      <c r="AN85" s="58"/>
      <c r="AO85" s="58"/>
      <c r="AP85" s="58"/>
      <c r="AQ85" s="58"/>
    </row>
    <row r="86" spans="1:43" ht="19.5" customHeight="1">
      <c r="A86" s="33"/>
      <c r="B86" s="46"/>
      <c r="F86" s="50"/>
      <c r="J86" s="33"/>
      <c r="K86" s="103"/>
      <c r="Q86" s="134"/>
      <c r="AN86" s="58"/>
      <c r="AO86" s="58"/>
      <c r="AP86" s="58"/>
      <c r="AQ86" s="58"/>
    </row>
    <row r="87" spans="1:43" ht="19.5" customHeight="1">
      <c r="A87" s="33"/>
      <c r="B87" s="46"/>
      <c r="F87" s="50"/>
      <c r="J87" s="33"/>
      <c r="K87" s="103"/>
      <c r="Q87" s="134"/>
      <c r="AN87" s="58"/>
      <c r="AO87" s="58"/>
      <c r="AP87" s="58"/>
      <c r="AQ87" s="58"/>
    </row>
    <row r="88" spans="1:43" ht="19.5" customHeight="1">
      <c r="A88" s="33"/>
      <c r="B88" s="46"/>
      <c r="F88" s="66"/>
      <c r="J88" s="33"/>
      <c r="K88" s="103"/>
      <c r="Q88" s="134"/>
      <c r="AN88" s="58"/>
      <c r="AO88" s="58"/>
      <c r="AP88" s="58"/>
      <c r="AQ88" s="58"/>
    </row>
    <row r="89" spans="1:43" ht="19.5" customHeight="1">
      <c r="A89" s="33"/>
      <c r="B89" s="46"/>
      <c r="F89" s="50"/>
      <c r="J89" s="33"/>
      <c r="K89" s="103"/>
      <c r="Q89" s="134"/>
      <c r="AN89" s="58"/>
      <c r="AO89" s="58"/>
      <c r="AP89" s="58"/>
      <c r="AQ89" s="58"/>
    </row>
    <row r="90" spans="1:43" ht="19.5" customHeight="1">
      <c r="A90" s="33"/>
      <c r="B90" s="52"/>
      <c r="F90" s="46"/>
      <c r="J90" s="33"/>
      <c r="K90" s="103"/>
      <c r="AN90" s="58"/>
      <c r="AO90" s="58"/>
      <c r="AP90" s="58"/>
      <c r="AQ90" s="58"/>
    </row>
    <row r="91" spans="1:43" ht="19.5" customHeight="1">
      <c r="A91" s="33"/>
      <c r="B91" s="46"/>
      <c r="J91" s="33"/>
      <c r="K91" s="103"/>
      <c r="AN91" s="58"/>
      <c r="AO91" s="58"/>
      <c r="AP91" s="58"/>
      <c r="AQ91" s="58"/>
    </row>
    <row r="92" spans="1:43" ht="19.5" customHeight="1">
      <c r="A92" s="33"/>
      <c r="B92" s="52"/>
      <c r="J92" s="33"/>
      <c r="K92" s="103"/>
      <c r="AN92" s="58"/>
      <c r="AO92" s="58"/>
      <c r="AP92" s="58"/>
      <c r="AQ92" s="58"/>
    </row>
    <row r="93" spans="1:43" ht="19.5" customHeight="1">
      <c r="A93" s="33"/>
      <c r="B93" s="46"/>
      <c r="D93" s="46"/>
      <c r="E93" s="17"/>
      <c r="F93" s="17"/>
      <c r="J93" s="33"/>
      <c r="K93" s="103"/>
      <c r="AN93" s="58"/>
      <c r="AO93" s="58"/>
      <c r="AP93" s="58"/>
      <c r="AQ93" s="58"/>
    </row>
    <row r="94" spans="1:43" ht="19.5" customHeight="1">
      <c r="A94" s="33"/>
      <c r="D94" s="46"/>
      <c r="J94" s="33"/>
      <c r="K94" s="103"/>
      <c r="AN94" s="58"/>
      <c r="AO94" s="58"/>
      <c r="AP94" s="58"/>
      <c r="AQ94" s="58"/>
    </row>
    <row r="95" spans="1:43" ht="19.5" customHeight="1">
      <c r="A95" s="33"/>
      <c r="B95" s="52"/>
      <c r="F95" s="46"/>
      <c r="J95" s="33"/>
      <c r="K95" s="103"/>
      <c r="AN95" s="58"/>
      <c r="AO95" s="58"/>
      <c r="AP95" s="58"/>
      <c r="AQ95" s="58"/>
    </row>
    <row r="96" spans="1:43" ht="19.5" customHeight="1">
      <c r="A96" s="33"/>
      <c r="B96" s="52"/>
      <c r="F96" s="46"/>
      <c r="J96" s="33"/>
      <c r="K96" s="103"/>
      <c r="AN96" s="58"/>
      <c r="AO96" s="58"/>
      <c r="AP96" s="58"/>
      <c r="AQ96" s="58"/>
    </row>
    <row r="97" spans="1:43" ht="19.5" customHeight="1">
      <c r="A97" s="33"/>
      <c r="B97" s="46"/>
      <c r="D97" s="67"/>
      <c r="J97" s="33"/>
      <c r="K97" s="103"/>
      <c r="AN97" s="58"/>
      <c r="AO97" s="58"/>
      <c r="AP97" s="58"/>
      <c r="AQ97" s="58"/>
    </row>
    <row r="98" spans="1:43" ht="19.5" customHeight="1">
      <c r="A98" s="33"/>
      <c r="B98" s="46"/>
      <c r="D98" s="67"/>
      <c r="J98" s="33"/>
      <c r="K98" s="103"/>
      <c r="AN98" s="58"/>
      <c r="AO98" s="58"/>
      <c r="AP98" s="58"/>
      <c r="AQ98" s="58"/>
    </row>
    <row r="99" spans="1:43" ht="19.5" customHeight="1">
      <c r="A99" s="33"/>
      <c r="B99" s="46"/>
      <c r="D99" s="67"/>
      <c r="J99" s="33"/>
      <c r="K99" s="103"/>
      <c r="AN99" s="58"/>
      <c r="AO99" s="58"/>
      <c r="AP99" s="58"/>
      <c r="AQ99" s="58"/>
    </row>
    <row r="100" spans="1:43" ht="19.5" customHeight="1">
      <c r="A100" s="33"/>
      <c r="B100" s="46"/>
      <c r="D100" s="67"/>
      <c r="J100" s="33"/>
      <c r="K100" s="103"/>
      <c r="AN100" s="58"/>
      <c r="AO100" s="58"/>
      <c r="AP100" s="58"/>
      <c r="AQ100" s="58"/>
    </row>
    <row r="101" spans="1:43" ht="19.5" customHeight="1">
      <c r="A101" s="33"/>
      <c r="B101" s="46"/>
      <c r="D101" s="68"/>
      <c r="E101" s="69"/>
      <c r="J101" s="33"/>
      <c r="K101" s="103"/>
      <c r="AN101" s="58"/>
      <c r="AO101" s="58"/>
      <c r="AP101" s="58"/>
      <c r="AQ101" s="58"/>
    </row>
    <row r="102" spans="1:43" ht="19.5" customHeight="1">
      <c r="A102" s="33"/>
      <c r="B102" s="46"/>
      <c r="D102" s="68"/>
      <c r="E102" s="69"/>
      <c r="J102" s="33"/>
      <c r="K102" s="103"/>
      <c r="AN102" s="58"/>
      <c r="AO102" s="58"/>
      <c r="AP102" s="58"/>
      <c r="AQ102" s="58"/>
    </row>
    <row r="103" spans="1:43" ht="19.5" customHeight="1">
      <c r="A103" s="33"/>
      <c r="B103" s="46"/>
      <c r="D103" s="49"/>
      <c r="E103" s="49"/>
      <c r="J103" s="33"/>
      <c r="K103" s="103"/>
      <c r="AN103" s="58"/>
      <c r="AO103" s="58"/>
      <c r="AP103" s="58"/>
      <c r="AQ103" s="58"/>
    </row>
    <row r="104" spans="1:43" ht="19.5" customHeight="1">
      <c r="A104" s="33"/>
      <c r="B104" s="46"/>
      <c r="D104" s="49"/>
      <c r="E104" s="49"/>
      <c r="F104" s="77"/>
      <c r="J104" s="33"/>
      <c r="K104" s="103"/>
      <c r="AN104" s="58"/>
      <c r="AO104" s="58"/>
      <c r="AP104" s="58"/>
      <c r="AQ104" s="58"/>
    </row>
    <row r="105" spans="1:43" ht="19.5" customHeight="1">
      <c r="A105" s="33"/>
      <c r="B105" s="46"/>
      <c r="F105" s="77"/>
      <c r="J105" s="33"/>
      <c r="K105" s="103"/>
      <c r="AN105" s="58"/>
      <c r="AO105" s="58"/>
      <c r="AP105" s="58"/>
      <c r="AQ105" s="58"/>
    </row>
    <row r="106" spans="1:43" ht="19.5" customHeight="1">
      <c r="A106" s="33"/>
      <c r="B106" s="46"/>
      <c r="F106" s="77"/>
      <c r="J106" s="33"/>
      <c r="K106" s="103"/>
      <c r="AN106" s="58"/>
      <c r="AO106" s="58"/>
      <c r="AP106" s="58"/>
      <c r="AQ106" s="58"/>
    </row>
    <row r="107" spans="1:43" ht="19.5" customHeight="1">
      <c r="A107" s="33"/>
      <c r="B107" s="46"/>
      <c r="F107" s="77"/>
      <c r="J107" s="33"/>
      <c r="K107" s="103"/>
      <c r="AN107" s="58"/>
      <c r="AO107" s="58"/>
      <c r="AP107" s="58"/>
      <c r="AQ107" s="58"/>
    </row>
    <row r="108" spans="1:43" ht="19.5" customHeight="1">
      <c r="A108" s="33"/>
      <c r="B108" s="46"/>
      <c r="F108" s="77"/>
      <c r="J108" s="33"/>
      <c r="K108" s="103"/>
      <c r="AN108" s="58"/>
      <c r="AO108" s="58"/>
      <c r="AP108" s="58"/>
      <c r="AQ108" s="58"/>
    </row>
    <row r="109" spans="1:43" ht="19.5" customHeight="1">
      <c r="A109" s="33"/>
      <c r="B109" s="46"/>
      <c r="J109" s="33"/>
      <c r="K109" s="103"/>
      <c r="AN109" s="58"/>
      <c r="AO109" s="58"/>
      <c r="AP109" s="58"/>
      <c r="AQ109" s="58"/>
    </row>
    <row r="110" spans="1:43" ht="19.5" customHeight="1">
      <c r="A110" s="33"/>
      <c r="B110" s="59"/>
      <c r="J110" s="33"/>
      <c r="K110" s="103"/>
      <c r="AN110" s="58"/>
      <c r="AO110" s="58"/>
      <c r="AP110" s="58"/>
      <c r="AQ110" s="58"/>
    </row>
    <row r="111" spans="1:43" ht="19.5" customHeight="1">
      <c r="A111" s="33"/>
      <c r="B111" s="46"/>
      <c r="J111" s="33"/>
      <c r="K111" s="103"/>
      <c r="AN111" s="58"/>
      <c r="AO111" s="58"/>
      <c r="AP111" s="58"/>
      <c r="AQ111" s="58"/>
    </row>
    <row r="112" spans="1:43" ht="19.5" customHeight="1">
      <c r="A112" s="33"/>
      <c r="B112" s="46"/>
      <c r="C112" s="70"/>
      <c r="D112" s="71"/>
      <c r="E112" s="50"/>
      <c r="F112" s="72"/>
      <c r="J112" s="33"/>
      <c r="K112" s="103"/>
      <c r="AN112" s="58"/>
      <c r="AO112" s="58"/>
      <c r="AP112" s="58"/>
      <c r="AQ112" s="58"/>
    </row>
    <row r="113" spans="1:43" ht="19.5" customHeight="1">
      <c r="A113" s="33"/>
      <c r="B113" s="46"/>
      <c r="C113" s="70"/>
      <c r="D113" s="71"/>
      <c r="E113" s="50"/>
      <c r="F113" s="72"/>
      <c r="J113" s="33"/>
      <c r="K113" s="103"/>
      <c r="AN113" s="58"/>
      <c r="AO113" s="58"/>
      <c r="AP113" s="58"/>
      <c r="AQ113" s="58"/>
    </row>
    <row r="114" spans="1:43" ht="19.5" customHeight="1">
      <c r="A114" s="33"/>
      <c r="B114" s="49"/>
      <c r="C114" s="73"/>
      <c r="D114" s="74"/>
      <c r="E114" s="75"/>
      <c r="J114" s="33"/>
      <c r="K114" s="103"/>
      <c r="AN114" s="58"/>
      <c r="AO114" s="58"/>
      <c r="AP114" s="58"/>
      <c r="AQ114" s="58"/>
    </row>
    <row r="115" spans="1:43" ht="19.5" customHeight="1">
      <c r="A115" s="33"/>
      <c r="B115" s="76"/>
      <c r="C115" s="76"/>
      <c r="D115" s="76"/>
      <c r="E115" s="76"/>
      <c r="J115" s="33"/>
      <c r="K115" s="103"/>
      <c r="AN115" s="58"/>
      <c r="AO115" s="58"/>
      <c r="AP115" s="58"/>
      <c r="AQ115" s="58"/>
    </row>
    <row r="116" spans="1:44" ht="19.5" customHeight="1">
      <c r="A116" s="33"/>
      <c r="B116" s="49"/>
      <c r="D116" s="77"/>
      <c r="J116" s="33"/>
      <c r="K116" s="103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</row>
    <row r="117" spans="1:44" ht="19.5" customHeight="1">
      <c r="A117" s="33"/>
      <c r="B117" s="49"/>
      <c r="D117" s="77"/>
      <c r="J117" s="33"/>
      <c r="K117" s="33"/>
      <c r="L117" s="58"/>
      <c r="M117" s="58"/>
      <c r="N117" s="58"/>
      <c r="O117" s="58"/>
      <c r="P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</row>
    <row r="118" spans="1:11" s="58" customFormat="1" ht="19.5" customHeight="1">
      <c r="A118" s="33"/>
      <c r="B118" s="17"/>
      <c r="C118" s="17"/>
      <c r="D118" s="33"/>
      <c r="E118" s="33"/>
      <c r="F118" s="17"/>
      <c r="G118" s="52"/>
      <c r="H118" s="52"/>
      <c r="I118" s="33"/>
      <c r="J118" s="33"/>
      <c r="K118" s="33"/>
    </row>
    <row r="119" spans="1:11" s="58" customFormat="1" ht="19.5" customHeight="1">
      <c r="A119" s="33"/>
      <c r="B119" s="33"/>
      <c r="C119" s="33"/>
      <c r="D119" s="33"/>
      <c r="E119" s="33"/>
      <c r="F119" s="33"/>
      <c r="G119" s="52"/>
      <c r="H119" s="33"/>
      <c r="I119" s="33"/>
      <c r="J119" s="33"/>
      <c r="K119" s="33"/>
    </row>
    <row r="120" spans="1:11" s="58" customFormat="1" ht="19.5" customHeight="1">
      <c r="A120" s="33"/>
      <c r="B120" s="17"/>
      <c r="C120" s="17"/>
      <c r="D120" s="33"/>
      <c r="E120" s="33"/>
      <c r="F120" s="17"/>
      <c r="G120" s="52"/>
      <c r="H120" s="78"/>
      <c r="I120" s="33"/>
      <c r="J120" s="33"/>
      <c r="K120" s="33"/>
    </row>
    <row r="121" spans="1:11" s="58" customFormat="1" ht="19.5" customHeight="1">
      <c r="A121" s="33"/>
      <c r="B121" s="17"/>
      <c r="C121" s="17"/>
      <c r="D121" s="33"/>
      <c r="E121" s="33"/>
      <c r="F121" s="17"/>
      <c r="G121" s="52"/>
      <c r="H121" s="33"/>
      <c r="I121" s="33"/>
      <c r="J121" s="33"/>
      <c r="K121" s="33"/>
    </row>
    <row r="122" spans="1:11" s="58" customFormat="1" ht="19.5" customHeight="1">
      <c r="A122" s="33"/>
      <c r="B122" s="17"/>
      <c r="C122" s="33"/>
      <c r="D122" s="33"/>
      <c r="E122" s="33"/>
      <c r="F122" s="17"/>
      <c r="G122" s="52"/>
      <c r="H122" s="33"/>
      <c r="I122" s="33"/>
      <c r="J122" s="33"/>
      <c r="K122" s="33"/>
    </row>
    <row r="123" spans="1:11" s="58" customFormat="1" ht="19.5" customHeight="1">
      <c r="A123" s="33"/>
      <c r="B123" s="17"/>
      <c r="C123" s="33"/>
      <c r="D123" s="33"/>
      <c r="E123" s="33"/>
      <c r="F123" s="17"/>
      <c r="G123" s="52"/>
      <c r="H123" s="33"/>
      <c r="I123" s="33"/>
      <c r="J123" s="33"/>
      <c r="K123" s="33"/>
    </row>
    <row r="124" spans="1:44" s="58" customFormat="1" ht="19.5" customHeight="1">
      <c r="A124" s="33"/>
      <c r="B124" s="17"/>
      <c r="C124" s="33"/>
      <c r="D124" s="33"/>
      <c r="E124" s="33"/>
      <c r="F124" s="17"/>
      <c r="G124" s="52"/>
      <c r="H124" s="33"/>
      <c r="I124" s="33"/>
      <c r="J124" s="33"/>
      <c r="K124" s="103"/>
      <c r="L124" s="79"/>
      <c r="M124" s="79"/>
      <c r="N124" s="79"/>
      <c r="O124" s="79"/>
      <c r="P124" s="79"/>
      <c r="AE124" s="79"/>
      <c r="AF124" s="79"/>
      <c r="AG124" s="79"/>
      <c r="AH124" s="79"/>
      <c r="AI124" s="79"/>
      <c r="AJ124" s="79"/>
      <c r="AK124" s="79"/>
      <c r="AL124" s="79"/>
      <c r="AM124" s="79"/>
      <c r="AR124" s="79"/>
    </row>
    <row r="125" spans="1:44" s="58" customFormat="1" ht="19.5" customHeight="1">
      <c r="A125" s="33"/>
      <c r="B125" s="17"/>
      <c r="C125" s="33"/>
      <c r="D125" s="49"/>
      <c r="E125" s="33"/>
      <c r="F125" s="17"/>
      <c r="G125" s="33"/>
      <c r="H125" s="49"/>
      <c r="I125" s="49"/>
      <c r="J125" s="33"/>
      <c r="K125" s="103"/>
      <c r="L125" s="79"/>
      <c r="M125" s="79"/>
      <c r="N125" s="79"/>
      <c r="O125" s="79"/>
      <c r="P125" s="79"/>
      <c r="AE125" s="79"/>
      <c r="AF125" s="79"/>
      <c r="AG125" s="79"/>
      <c r="AH125" s="79"/>
      <c r="AI125" s="79"/>
      <c r="AJ125" s="79"/>
      <c r="AK125" s="79"/>
      <c r="AL125" s="79"/>
      <c r="AM125" s="79"/>
      <c r="AR125" s="79"/>
    </row>
    <row r="126" spans="1:43" ht="19.5" customHeight="1">
      <c r="A126" s="33"/>
      <c r="B126" s="17"/>
      <c r="F126" s="17"/>
      <c r="I126" s="151"/>
      <c r="J126" s="33"/>
      <c r="K126" s="33"/>
      <c r="L126" s="58"/>
      <c r="M126" s="58"/>
      <c r="N126" s="58"/>
      <c r="O126" s="58"/>
      <c r="AN126" s="58"/>
      <c r="AO126" s="58"/>
      <c r="AP126" s="58"/>
      <c r="AQ126" s="58"/>
    </row>
    <row r="127" spans="1:43" ht="19.5" customHeight="1">
      <c r="A127" s="33"/>
      <c r="B127" s="46"/>
      <c r="C127" s="17"/>
      <c r="D127" s="17"/>
      <c r="E127" s="17"/>
      <c r="F127" s="17"/>
      <c r="G127" s="17"/>
      <c r="H127" s="17"/>
      <c r="I127" s="17"/>
      <c r="J127" s="33"/>
      <c r="K127" s="33"/>
      <c r="L127" s="58"/>
      <c r="M127" s="58"/>
      <c r="N127" s="58"/>
      <c r="O127" s="58"/>
      <c r="AN127" s="58"/>
      <c r="AO127" s="58"/>
      <c r="AP127" s="58"/>
      <c r="AQ127" s="58"/>
    </row>
    <row r="128" spans="1:43" ht="19.5" customHeight="1">
      <c r="A128" s="33"/>
      <c r="J128" s="33"/>
      <c r="K128" s="33"/>
      <c r="L128" s="58"/>
      <c r="M128" s="58"/>
      <c r="N128" s="58"/>
      <c r="O128" s="58"/>
      <c r="AN128" s="58"/>
      <c r="AO128" s="58"/>
      <c r="AP128" s="58"/>
      <c r="AQ128" s="58"/>
    </row>
    <row r="129" spans="1:43" ht="19.5" customHeight="1">
      <c r="A129" s="33"/>
      <c r="J129" s="33"/>
      <c r="K129" s="33"/>
      <c r="L129" s="58"/>
      <c r="M129" s="58"/>
      <c r="N129" s="58"/>
      <c r="O129" s="58"/>
      <c r="AN129" s="58"/>
      <c r="AO129" s="58"/>
      <c r="AP129" s="58"/>
      <c r="AQ129" s="58"/>
    </row>
    <row r="130" spans="1:15" ht="19.5" customHeight="1">
      <c r="A130" s="33"/>
      <c r="B130" s="17"/>
      <c r="D130" s="152"/>
      <c r="E130" s="50"/>
      <c r="F130" s="50"/>
      <c r="J130" s="33"/>
      <c r="K130" s="33"/>
      <c r="L130" s="58"/>
      <c r="M130" s="58"/>
      <c r="N130" s="58"/>
      <c r="O130" s="58"/>
    </row>
    <row r="131" spans="1:15" ht="19.5" customHeight="1">
      <c r="A131" s="33"/>
      <c r="B131" s="17"/>
      <c r="D131" s="37"/>
      <c r="E131" s="153"/>
      <c r="F131" s="50"/>
      <c r="J131" s="33"/>
      <c r="K131" s="33"/>
      <c r="L131" s="58"/>
      <c r="M131" s="58"/>
      <c r="N131" s="58"/>
      <c r="O131" s="58"/>
    </row>
    <row r="132" spans="1:43" ht="19.5" customHeight="1">
      <c r="A132" s="33"/>
      <c r="B132" s="17"/>
      <c r="D132" s="152"/>
      <c r="E132" s="40"/>
      <c r="F132" s="17"/>
      <c r="G132" s="154"/>
      <c r="J132" s="33"/>
      <c r="K132" s="33"/>
      <c r="L132" s="58"/>
      <c r="M132" s="58"/>
      <c r="N132" s="58"/>
      <c r="O132" s="58"/>
      <c r="AN132" s="58"/>
      <c r="AO132" s="58"/>
      <c r="AP132" s="58"/>
      <c r="AQ132" s="58"/>
    </row>
    <row r="133" spans="1:43" ht="19.5" customHeight="1">
      <c r="A133" s="33"/>
      <c r="D133" s="155"/>
      <c r="E133" s="40"/>
      <c r="F133" s="154"/>
      <c r="G133" s="56"/>
      <c r="H133" s="154"/>
      <c r="I133" s="154"/>
      <c r="J133" s="33"/>
      <c r="K133" s="103"/>
      <c r="AN133" s="58"/>
      <c r="AO133" s="58"/>
      <c r="AP133" s="58"/>
      <c r="AQ133" s="58"/>
    </row>
    <row r="134" spans="1:43" ht="19.5" customHeight="1">
      <c r="A134" s="33"/>
      <c r="F134" s="57"/>
      <c r="G134" s="152"/>
      <c r="H134" s="17"/>
      <c r="J134" s="33"/>
      <c r="K134" s="103"/>
      <c r="AN134" s="58"/>
      <c r="AO134" s="58"/>
      <c r="AP134" s="58"/>
      <c r="AQ134" s="58"/>
    </row>
    <row r="135" spans="1:43" ht="19.5" customHeight="1">
      <c r="A135" s="33"/>
      <c r="B135" s="46"/>
      <c r="C135" s="70"/>
      <c r="D135" s="37"/>
      <c r="E135" s="50"/>
      <c r="F135" s="37"/>
      <c r="G135" s="152"/>
      <c r="H135" s="156"/>
      <c r="I135" s="56"/>
      <c r="J135" s="33"/>
      <c r="K135" s="33"/>
      <c r="L135" s="58"/>
      <c r="M135" s="58"/>
      <c r="N135" s="58"/>
      <c r="O135" s="58"/>
      <c r="AN135" s="58"/>
      <c r="AO135" s="58"/>
      <c r="AP135" s="58"/>
      <c r="AQ135" s="58"/>
    </row>
    <row r="136" spans="1:15" ht="19.5" customHeight="1">
      <c r="A136" s="33"/>
      <c r="B136" s="50"/>
      <c r="C136" s="70"/>
      <c r="D136" s="157"/>
      <c r="E136" s="50"/>
      <c r="F136" s="152"/>
      <c r="G136" s="152"/>
      <c r="H136" s="158"/>
      <c r="I136" s="56"/>
      <c r="J136" s="33"/>
      <c r="K136" s="33"/>
      <c r="L136" s="58"/>
      <c r="M136" s="58"/>
      <c r="N136" s="58"/>
      <c r="O136" s="58"/>
    </row>
    <row r="137" spans="1:15" ht="19.5" customHeight="1">
      <c r="A137" s="33"/>
      <c r="B137" s="46"/>
      <c r="C137" s="70"/>
      <c r="D137" s="157"/>
      <c r="E137" s="50"/>
      <c r="F137" s="152"/>
      <c r="G137" s="159"/>
      <c r="H137" s="158"/>
      <c r="I137" s="56"/>
      <c r="J137" s="33"/>
      <c r="K137" s="33"/>
      <c r="L137" s="58"/>
      <c r="M137" s="58"/>
      <c r="N137" s="58"/>
      <c r="O137" s="58"/>
    </row>
    <row r="138" spans="1:15" ht="19.5" customHeight="1">
      <c r="A138" s="33"/>
      <c r="B138" s="52"/>
      <c r="C138" s="70"/>
      <c r="D138" s="160"/>
      <c r="E138" s="50"/>
      <c r="F138" s="160"/>
      <c r="H138" s="161"/>
      <c r="J138" s="33"/>
      <c r="K138" s="33"/>
      <c r="L138" s="58"/>
      <c r="M138" s="58"/>
      <c r="N138" s="58"/>
      <c r="O138" s="58"/>
    </row>
    <row r="139" spans="1:15" ht="19.5" customHeight="1">
      <c r="A139" s="33"/>
      <c r="C139" s="70"/>
      <c r="D139" s="162"/>
      <c r="J139" s="33"/>
      <c r="K139" s="33"/>
      <c r="L139" s="58"/>
      <c r="M139" s="58"/>
      <c r="N139" s="58"/>
      <c r="O139" s="58"/>
    </row>
    <row r="140" spans="1:15" ht="19.5" customHeight="1">
      <c r="A140" s="33"/>
      <c r="B140" s="50"/>
      <c r="C140" s="70"/>
      <c r="D140" s="163"/>
      <c r="E140" s="50"/>
      <c r="F140" s="164"/>
      <c r="G140" s="76"/>
      <c r="J140" s="33"/>
      <c r="K140" s="33"/>
      <c r="L140" s="58"/>
      <c r="M140" s="58"/>
      <c r="N140" s="58"/>
      <c r="O140" s="58"/>
    </row>
    <row r="141" spans="1:15" ht="19.5" customHeight="1">
      <c r="A141" s="33"/>
      <c r="B141" s="76"/>
      <c r="C141" s="76"/>
      <c r="D141" s="76"/>
      <c r="E141" s="76"/>
      <c r="F141" s="76"/>
      <c r="G141" s="76"/>
      <c r="H141" s="76"/>
      <c r="I141" s="76"/>
      <c r="J141" s="33"/>
      <c r="K141" s="33"/>
      <c r="L141" s="58"/>
      <c r="M141" s="58"/>
      <c r="N141" s="58"/>
      <c r="O141" s="58"/>
    </row>
    <row r="142" spans="1:11" ht="19.5" customHeight="1">
      <c r="A142" s="33"/>
      <c r="B142" s="17"/>
      <c r="C142" s="76"/>
      <c r="D142" s="76"/>
      <c r="E142" s="76"/>
      <c r="F142" s="76"/>
      <c r="J142" s="33"/>
      <c r="K142" s="103"/>
    </row>
    <row r="143" spans="1:11" ht="19.5" customHeight="1">
      <c r="A143" s="33"/>
      <c r="J143" s="33"/>
      <c r="K143" s="103"/>
    </row>
    <row r="144" spans="1:15" ht="19.5" customHeight="1">
      <c r="A144" s="33"/>
      <c r="B144" s="50"/>
      <c r="J144" s="33"/>
      <c r="K144" s="33"/>
      <c r="L144" s="58"/>
      <c r="M144" s="58"/>
      <c r="N144" s="58"/>
      <c r="O144" s="58"/>
    </row>
    <row r="145" spans="1:15" ht="19.5" customHeight="1">
      <c r="A145" s="33"/>
      <c r="C145" s="165"/>
      <c r="J145" s="33"/>
      <c r="K145" s="33"/>
      <c r="L145" s="58"/>
      <c r="M145" s="58"/>
      <c r="N145" s="58"/>
      <c r="O145" s="58"/>
    </row>
    <row r="146" spans="1:43" ht="19.5" customHeight="1">
      <c r="A146" s="33"/>
      <c r="J146" s="33"/>
      <c r="K146" s="103"/>
      <c r="AN146" s="58"/>
      <c r="AO146" s="58"/>
      <c r="AP146" s="58"/>
      <c r="AQ146" s="58"/>
    </row>
    <row r="147" spans="1:43" ht="19.5" customHeight="1">
      <c r="A147" s="33"/>
      <c r="B147" s="50"/>
      <c r="J147" s="33"/>
      <c r="K147" s="103"/>
      <c r="AN147" s="58"/>
      <c r="AO147" s="58"/>
      <c r="AP147" s="58"/>
      <c r="AQ147" s="58"/>
    </row>
    <row r="148" spans="1:43" ht="19.5" customHeight="1">
      <c r="A148" s="33"/>
      <c r="J148" s="33"/>
      <c r="K148" s="103"/>
      <c r="AN148" s="58"/>
      <c r="AO148" s="58"/>
      <c r="AP148" s="58"/>
      <c r="AQ148" s="58"/>
    </row>
    <row r="149" spans="1:43" ht="19.5" customHeight="1">
      <c r="A149" s="33"/>
      <c r="J149" s="33"/>
      <c r="K149" s="103"/>
      <c r="AN149" s="58"/>
      <c r="AO149" s="58"/>
      <c r="AP149" s="58"/>
      <c r="AQ149" s="58"/>
    </row>
    <row r="150" spans="1:43" ht="19.5" customHeight="1">
      <c r="A150" s="33"/>
      <c r="J150" s="33"/>
      <c r="K150" s="103"/>
      <c r="AN150" s="58"/>
      <c r="AO150" s="58"/>
      <c r="AP150" s="58"/>
      <c r="AQ150" s="58"/>
    </row>
    <row r="151" spans="1:43" ht="19.5" customHeight="1">
      <c r="A151" s="33"/>
      <c r="J151" s="33"/>
      <c r="K151" s="103"/>
      <c r="AN151" s="58"/>
      <c r="AO151" s="58"/>
      <c r="AP151" s="58"/>
      <c r="AQ151" s="58"/>
    </row>
    <row r="152" spans="1:43" ht="19.5" customHeight="1">
      <c r="A152" s="33"/>
      <c r="J152" s="33"/>
      <c r="K152" s="103"/>
      <c r="AN152" s="58"/>
      <c r="AO152" s="58"/>
      <c r="AP152" s="58"/>
      <c r="AQ152" s="58"/>
    </row>
    <row r="153" spans="1:11" ht="19.5" customHeight="1">
      <c r="A153" s="33"/>
      <c r="J153" s="33"/>
      <c r="K153" s="103"/>
    </row>
    <row r="154" spans="1:11" ht="19.5" customHeight="1">
      <c r="A154" s="33"/>
      <c r="J154" s="33"/>
      <c r="K154" s="103"/>
    </row>
    <row r="155" spans="1:11" ht="19.5" customHeight="1">
      <c r="A155" s="33"/>
      <c r="J155" s="33"/>
      <c r="K155" s="103"/>
    </row>
    <row r="156" spans="1:11" ht="19.5" customHeight="1">
      <c r="A156" s="33"/>
      <c r="J156" s="33"/>
      <c r="K156" s="103"/>
    </row>
    <row r="157" spans="1:11" ht="19.5" customHeight="1">
      <c r="A157" s="33"/>
      <c r="J157" s="33"/>
      <c r="K157" s="103"/>
    </row>
    <row r="158" spans="1:11" ht="19.5" customHeight="1">
      <c r="A158" s="33"/>
      <c r="J158" s="33"/>
      <c r="K158" s="103"/>
    </row>
    <row r="159" spans="1:11" ht="19.5" customHeight="1">
      <c r="A159" s="33"/>
      <c r="J159" s="33"/>
      <c r="K159" s="103"/>
    </row>
    <row r="160" spans="1:11" ht="19.5" customHeight="1">
      <c r="A160" s="33"/>
      <c r="J160" s="33"/>
      <c r="K160" s="103"/>
    </row>
    <row r="161" spans="1:11" ht="19.5" customHeight="1">
      <c r="A161" s="33"/>
      <c r="J161" s="33"/>
      <c r="K161" s="103"/>
    </row>
    <row r="162" spans="1:11" ht="19.5" customHeight="1">
      <c r="A162" s="33"/>
      <c r="J162" s="33"/>
      <c r="K162" s="103"/>
    </row>
    <row r="163" spans="1:11" ht="19.5" customHeight="1">
      <c r="A163" s="33"/>
      <c r="J163" s="33"/>
      <c r="K163" s="103"/>
    </row>
    <row r="164" spans="1:11" ht="19.5" customHeight="1">
      <c r="A164" s="33"/>
      <c r="J164" s="33"/>
      <c r="K164" s="103"/>
    </row>
    <row r="165" spans="1:11" ht="19.5" customHeight="1">
      <c r="A165" s="33"/>
      <c r="J165" s="33"/>
      <c r="K165" s="103"/>
    </row>
    <row r="166" spans="1:11" ht="19.5" customHeight="1">
      <c r="A166" s="33"/>
      <c r="J166" s="33"/>
      <c r="K166" s="103"/>
    </row>
    <row r="167" spans="1:11" ht="19.5" customHeight="1">
      <c r="A167" s="33"/>
      <c r="J167" s="33"/>
      <c r="K167" s="103"/>
    </row>
    <row r="168" spans="1:11" ht="19.5" customHeight="1">
      <c r="A168" s="33"/>
      <c r="J168" s="33"/>
      <c r="K168" s="103"/>
    </row>
    <row r="169" spans="1:11" ht="19.5" customHeight="1">
      <c r="A169" s="33"/>
      <c r="J169" s="33"/>
      <c r="K169" s="103"/>
    </row>
    <row r="170" spans="1:11" ht="19.5" customHeight="1">
      <c r="A170" s="33"/>
      <c r="J170" s="33"/>
      <c r="K170" s="103"/>
    </row>
    <row r="171" spans="1:11" ht="19.5" customHeight="1">
      <c r="A171" s="33"/>
      <c r="J171" s="33"/>
      <c r="K171" s="103"/>
    </row>
    <row r="172" spans="1:11" ht="19.5" customHeight="1">
      <c r="A172" s="33"/>
      <c r="J172" s="33"/>
      <c r="K172" s="103"/>
    </row>
    <row r="173" spans="1:11" ht="19.5" customHeight="1">
      <c r="A173" s="33"/>
      <c r="J173" s="33"/>
      <c r="K173" s="103"/>
    </row>
    <row r="174" spans="1:11" ht="19.5" customHeight="1">
      <c r="A174" s="33"/>
      <c r="J174" s="33"/>
      <c r="K174" s="103"/>
    </row>
    <row r="175" spans="1:11" ht="19.5" customHeight="1">
      <c r="A175" s="33"/>
      <c r="J175" s="33"/>
      <c r="K175" s="103"/>
    </row>
    <row r="176" spans="1:11" ht="19.5" customHeight="1">
      <c r="A176" s="33"/>
      <c r="J176" s="33"/>
      <c r="K176" s="103"/>
    </row>
    <row r="177" spans="1:11" ht="19.5" customHeight="1">
      <c r="A177" s="33"/>
      <c r="J177" s="33"/>
      <c r="K177" s="103"/>
    </row>
    <row r="178" spans="1:11" ht="19.5" customHeight="1">
      <c r="A178" s="33"/>
      <c r="J178" s="33"/>
      <c r="K178" s="103"/>
    </row>
    <row r="179" spans="1:11" ht="19.5" customHeight="1">
      <c r="A179" s="33"/>
      <c r="J179" s="33"/>
      <c r="K179" s="103"/>
    </row>
    <row r="180" spans="1:11" ht="19.5" customHeight="1">
      <c r="A180" s="33"/>
      <c r="J180" s="33"/>
      <c r="K180" s="103"/>
    </row>
    <row r="181" spans="1:11" ht="19.5" customHeight="1">
      <c r="A181" s="33"/>
      <c r="J181" s="33"/>
      <c r="K181" s="103"/>
    </row>
    <row r="182" spans="1:11" ht="19.5" customHeight="1">
      <c r="A182" s="33"/>
      <c r="J182" s="33"/>
      <c r="K182" s="103"/>
    </row>
    <row r="183" spans="1:11" ht="19.5" customHeight="1">
      <c r="A183" s="33"/>
      <c r="J183" s="33"/>
      <c r="K183" s="103"/>
    </row>
    <row r="184" spans="1:11" ht="19.5" customHeight="1">
      <c r="A184" s="33"/>
      <c r="J184" s="33"/>
      <c r="K184" s="103"/>
    </row>
    <row r="185" spans="1:11" ht="19.5" customHeight="1">
      <c r="A185" s="33"/>
      <c r="J185" s="33"/>
      <c r="K185" s="103"/>
    </row>
    <row r="186" spans="1:11" ht="19.5" customHeight="1">
      <c r="A186" s="33"/>
      <c r="J186" s="33"/>
      <c r="K186" s="103"/>
    </row>
    <row r="187" spans="1:11" ht="19.5" customHeight="1">
      <c r="A187" s="33"/>
      <c r="J187" s="33"/>
      <c r="K187" s="103"/>
    </row>
    <row r="188" spans="1:11" ht="19.5" customHeight="1">
      <c r="A188" s="33"/>
      <c r="J188" s="33"/>
      <c r="K188" s="103"/>
    </row>
    <row r="189" spans="1:11" ht="19.5" customHeight="1">
      <c r="A189" s="33"/>
      <c r="J189" s="33"/>
      <c r="K189" s="103"/>
    </row>
    <row r="190" spans="1:11" ht="19.5" customHeight="1">
      <c r="A190" s="33"/>
      <c r="J190" s="33"/>
      <c r="K190" s="103"/>
    </row>
    <row r="191" spans="1:11" ht="19.5" customHeight="1">
      <c r="A191" s="33"/>
      <c r="J191" s="33"/>
      <c r="K191" s="103"/>
    </row>
    <row r="192" spans="1:11" ht="19.5" customHeight="1">
      <c r="A192" s="33"/>
      <c r="J192" s="33"/>
      <c r="K192" s="103"/>
    </row>
    <row r="193" spans="1:11" ht="19.5" customHeight="1">
      <c r="A193" s="33"/>
      <c r="J193" s="33"/>
      <c r="K193" s="103"/>
    </row>
    <row r="194" spans="1:11" ht="19.5" customHeight="1">
      <c r="A194" s="33"/>
      <c r="J194" s="33"/>
      <c r="K194" s="103"/>
    </row>
    <row r="195" spans="1:11" ht="19.5" customHeight="1">
      <c r="A195" s="33"/>
      <c r="J195" s="33"/>
      <c r="K195" s="103"/>
    </row>
    <row r="196" spans="1:11" ht="19.5" customHeight="1">
      <c r="A196" s="33"/>
      <c r="J196" s="33"/>
      <c r="K196" s="103"/>
    </row>
    <row r="197" spans="1:11" ht="19.5" customHeight="1">
      <c r="A197" s="33"/>
      <c r="J197" s="33"/>
      <c r="K197" s="103"/>
    </row>
    <row r="198" spans="1:11" ht="19.5" customHeight="1">
      <c r="A198" s="33"/>
      <c r="J198" s="33"/>
      <c r="K198" s="103"/>
    </row>
    <row r="199" spans="1:11" ht="19.5" customHeight="1">
      <c r="A199" s="33"/>
      <c r="J199" s="33"/>
      <c r="K199" s="103"/>
    </row>
    <row r="200" spans="1:11" ht="19.5" customHeight="1">
      <c r="A200" s="33"/>
      <c r="J200" s="33"/>
      <c r="K200" s="103"/>
    </row>
    <row r="201" spans="1:11" ht="19.5" customHeight="1">
      <c r="A201" s="33"/>
      <c r="J201" s="33"/>
      <c r="K201" s="103"/>
    </row>
    <row r="202" spans="1:11" ht="19.5" customHeight="1">
      <c r="A202" s="33"/>
      <c r="J202" s="33"/>
      <c r="K202" s="103"/>
    </row>
    <row r="203" spans="1:11" ht="19.5" customHeight="1">
      <c r="A203" s="33"/>
      <c r="J203" s="33"/>
      <c r="K203" s="103"/>
    </row>
    <row r="204" spans="1:11" ht="19.5" customHeight="1">
      <c r="A204" s="33"/>
      <c r="J204" s="33"/>
      <c r="K204" s="103"/>
    </row>
    <row r="205" spans="1:11" ht="19.5" customHeight="1">
      <c r="A205" s="33"/>
      <c r="J205" s="33"/>
      <c r="K205" s="103"/>
    </row>
    <row r="206" spans="1:11" ht="19.5" customHeight="1">
      <c r="A206" s="33"/>
      <c r="J206" s="33"/>
      <c r="K206" s="103"/>
    </row>
    <row r="207" spans="1:11" ht="19.5" customHeight="1">
      <c r="A207" s="33"/>
      <c r="J207" s="33"/>
      <c r="K207" s="103"/>
    </row>
    <row r="208" spans="1:11" ht="19.5" customHeight="1">
      <c r="A208" s="33"/>
      <c r="J208" s="33"/>
      <c r="K208" s="103"/>
    </row>
    <row r="209" spans="1:11" ht="19.5" customHeight="1">
      <c r="A209" s="33"/>
      <c r="J209" s="33"/>
      <c r="K209" s="103"/>
    </row>
    <row r="210" spans="1:11" ht="19.5" customHeight="1">
      <c r="A210" s="33"/>
      <c r="J210" s="33"/>
      <c r="K210" s="103"/>
    </row>
    <row r="211" spans="1:11" ht="19.5" customHeight="1">
      <c r="A211" s="33"/>
      <c r="J211" s="33"/>
      <c r="K211" s="103"/>
    </row>
    <row r="212" spans="1:11" ht="19.5" customHeight="1">
      <c r="A212" s="33"/>
      <c r="J212" s="33"/>
      <c r="K212" s="103"/>
    </row>
    <row r="213" spans="1:11" ht="19.5" customHeight="1">
      <c r="A213" s="33"/>
      <c r="J213" s="33"/>
      <c r="K213" s="103"/>
    </row>
    <row r="214" spans="1:11" ht="19.5" customHeight="1">
      <c r="A214" s="33"/>
      <c r="J214" s="33"/>
      <c r="K214" s="103"/>
    </row>
    <row r="215" spans="1:11" ht="19.5" customHeight="1">
      <c r="A215" s="33"/>
      <c r="J215" s="33"/>
      <c r="K215" s="103"/>
    </row>
    <row r="216" spans="1:11" ht="19.5" customHeight="1">
      <c r="A216" s="33"/>
      <c r="J216" s="33"/>
      <c r="K216" s="103"/>
    </row>
    <row r="217" spans="1:11" ht="19.5" customHeight="1">
      <c r="A217" s="33"/>
      <c r="J217" s="33"/>
      <c r="K217" s="103"/>
    </row>
    <row r="218" spans="1:11" ht="19.5" customHeight="1">
      <c r="A218" s="33"/>
      <c r="J218" s="33"/>
      <c r="K218" s="103"/>
    </row>
    <row r="219" spans="1:11" ht="19.5" customHeight="1">
      <c r="A219" s="33"/>
      <c r="J219" s="33"/>
      <c r="K219" s="103"/>
    </row>
    <row r="220" spans="1:11" ht="19.5" customHeight="1">
      <c r="A220" s="33"/>
      <c r="J220" s="33"/>
      <c r="K220" s="103"/>
    </row>
    <row r="221" spans="1:11" ht="19.5" customHeight="1">
      <c r="A221" s="33"/>
      <c r="J221" s="33"/>
      <c r="K221" s="103"/>
    </row>
    <row r="222" spans="1:11" ht="19.5" customHeight="1">
      <c r="A222" s="33"/>
      <c r="J222" s="33"/>
      <c r="K222" s="103"/>
    </row>
    <row r="223" spans="1:11" ht="19.5" customHeight="1">
      <c r="A223" s="33"/>
      <c r="J223" s="33"/>
      <c r="K223" s="103"/>
    </row>
    <row r="224" spans="1:11" ht="19.5" customHeight="1">
      <c r="A224" s="33"/>
      <c r="J224" s="33"/>
      <c r="K224" s="103"/>
    </row>
    <row r="225" spans="1:11" ht="19.5" customHeight="1">
      <c r="A225" s="33"/>
      <c r="J225" s="33"/>
      <c r="K225" s="103"/>
    </row>
    <row r="226" spans="1:11" ht="19.5" customHeight="1">
      <c r="A226" s="33"/>
      <c r="J226" s="33"/>
      <c r="K226" s="103"/>
    </row>
    <row r="227" spans="1:11" ht="19.5" customHeight="1">
      <c r="A227" s="33"/>
      <c r="J227" s="33"/>
      <c r="K227" s="103"/>
    </row>
    <row r="228" spans="1:11" ht="19.5" customHeight="1">
      <c r="A228" s="33"/>
      <c r="J228" s="33"/>
      <c r="K228" s="103"/>
    </row>
    <row r="229" spans="1:11" ht="19.5" customHeight="1">
      <c r="A229" s="33"/>
      <c r="J229" s="33"/>
      <c r="K229" s="103"/>
    </row>
    <row r="230" spans="1:11" ht="19.5" customHeight="1">
      <c r="A230" s="33"/>
      <c r="J230" s="33"/>
      <c r="K230" s="103"/>
    </row>
    <row r="231" spans="1:11" ht="19.5" customHeight="1">
      <c r="A231" s="33"/>
      <c r="J231" s="33"/>
      <c r="K231" s="103"/>
    </row>
    <row r="232" spans="1:11" ht="19.5" customHeight="1">
      <c r="A232" s="33"/>
      <c r="J232" s="33"/>
      <c r="K232" s="103"/>
    </row>
    <row r="233" spans="1:11" ht="19.5" customHeight="1">
      <c r="A233" s="33"/>
      <c r="J233" s="33"/>
      <c r="K233" s="103"/>
    </row>
    <row r="234" spans="1:11" ht="19.5" customHeight="1">
      <c r="A234" s="33"/>
      <c r="J234" s="33"/>
      <c r="K234" s="103"/>
    </row>
    <row r="235" spans="1:11" ht="19.5" customHeight="1">
      <c r="A235" s="33"/>
      <c r="J235" s="33"/>
      <c r="K235" s="103"/>
    </row>
    <row r="236" spans="1:11" ht="19.5" customHeight="1">
      <c r="A236" s="33"/>
      <c r="J236" s="33"/>
      <c r="K236" s="103"/>
    </row>
    <row r="237" spans="1:11" ht="19.5" customHeight="1">
      <c r="A237" s="33"/>
      <c r="J237" s="33"/>
      <c r="K237" s="103"/>
    </row>
    <row r="238" spans="1:11" ht="19.5" customHeight="1">
      <c r="A238" s="33"/>
      <c r="J238" s="33"/>
      <c r="K238" s="103"/>
    </row>
    <row r="239" spans="1:11" ht="19.5" customHeight="1">
      <c r="A239" s="33"/>
      <c r="J239" s="33"/>
      <c r="K239" s="103"/>
    </row>
    <row r="240" spans="1:11" ht="19.5" customHeight="1">
      <c r="A240" s="33"/>
      <c r="J240" s="33"/>
      <c r="K240" s="103"/>
    </row>
    <row r="241" spans="1:11" ht="19.5" customHeight="1">
      <c r="A241" s="33"/>
      <c r="J241" s="33"/>
      <c r="K241" s="103"/>
    </row>
    <row r="242" spans="1:11" ht="19.5" customHeight="1">
      <c r="A242" s="33"/>
      <c r="J242" s="33"/>
      <c r="K242" s="103"/>
    </row>
    <row r="243" spans="1:11" ht="19.5" customHeight="1">
      <c r="A243" s="33"/>
      <c r="J243" s="33"/>
      <c r="K243" s="103"/>
    </row>
    <row r="244" spans="1:11" ht="19.5" customHeight="1">
      <c r="A244" s="33"/>
      <c r="J244" s="33"/>
      <c r="K244" s="103"/>
    </row>
    <row r="245" spans="1:11" ht="19.5" customHeight="1">
      <c r="A245" s="33"/>
      <c r="J245" s="33"/>
      <c r="K245" s="103"/>
    </row>
    <row r="246" spans="1:11" ht="19.5" customHeight="1">
      <c r="A246" s="33"/>
      <c r="J246" s="33"/>
      <c r="K246" s="103"/>
    </row>
    <row r="247" spans="1:11" ht="19.5" customHeight="1">
      <c r="A247" s="33"/>
      <c r="J247" s="33"/>
      <c r="K247" s="103"/>
    </row>
    <row r="248" spans="1:11" ht="19.5" customHeight="1">
      <c r="A248" s="33"/>
      <c r="J248" s="33"/>
      <c r="K248" s="103"/>
    </row>
    <row r="249" spans="1:11" ht="19.5" customHeight="1">
      <c r="A249" s="33"/>
      <c r="J249" s="33"/>
      <c r="K249" s="103"/>
    </row>
    <row r="250" spans="1:11" ht="19.5" customHeight="1">
      <c r="A250" s="33"/>
      <c r="J250" s="33"/>
      <c r="K250" s="103"/>
    </row>
    <row r="251" spans="1:11" ht="19.5" customHeight="1">
      <c r="A251" s="33"/>
      <c r="J251" s="33"/>
      <c r="K251" s="103"/>
    </row>
    <row r="252" spans="1:11" ht="19.5" customHeight="1">
      <c r="A252" s="33"/>
      <c r="J252" s="33"/>
      <c r="K252" s="103"/>
    </row>
    <row r="253" spans="1:11" ht="19.5" customHeight="1">
      <c r="A253" s="33"/>
      <c r="J253" s="33"/>
      <c r="K253" s="103"/>
    </row>
    <row r="254" spans="1:11" ht="19.5" customHeight="1">
      <c r="A254" s="33"/>
      <c r="J254" s="33"/>
      <c r="K254" s="103"/>
    </row>
    <row r="255" spans="1:11" ht="19.5" customHeight="1">
      <c r="A255" s="33"/>
      <c r="J255" s="33"/>
      <c r="K255" s="103"/>
    </row>
    <row r="256" spans="1:11" ht="19.5" customHeight="1">
      <c r="A256" s="33"/>
      <c r="J256" s="33"/>
      <c r="K256" s="103"/>
    </row>
    <row r="257" spans="1:11" ht="19.5" customHeight="1">
      <c r="A257" s="33"/>
      <c r="J257" s="33"/>
      <c r="K257" s="103"/>
    </row>
    <row r="258" spans="1:11" ht="19.5" customHeight="1">
      <c r="A258" s="33"/>
      <c r="J258" s="33"/>
      <c r="K258" s="103"/>
    </row>
    <row r="259" spans="1:11" ht="19.5" customHeight="1">
      <c r="A259" s="33"/>
      <c r="J259" s="33"/>
      <c r="K259" s="103"/>
    </row>
    <row r="260" spans="1:11" ht="19.5" customHeight="1">
      <c r="A260" s="33"/>
      <c r="J260" s="33"/>
      <c r="K260" s="103"/>
    </row>
    <row r="261" spans="1:11" ht="19.5" customHeight="1">
      <c r="A261" s="33"/>
      <c r="J261" s="33"/>
      <c r="K261" s="103"/>
    </row>
    <row r="262" spans="1:11" ht="19.5" customHeight="1">
      <c r="A262" s="33"/>
      <c r="J262" s="33"/>
      <c r="K262" s="103"/>
    </row>
    <row r="263" spans="1:11" ht="19.5" customHeight="1">
      <c r="A263" s="33"/>
      <c r="J263" s="33"/>
      <c r="K263" s="103"/>
    </row>
    <row r="264" spans="1:11" ht="19.5" customHeight="1">
      <c r="A264" s="33"/>
      <c r="J264" s="33"/>
      <c r="K264" s="103"/>
    </row>
    <row r="265" spans="1:11" ht="19.5" customHeight="1">
      <c r="A265" s="33"/>
      <c r="J265" s="33"/>
      <c r="K265" s="103"/>
    </row>
    <row r="266" spans="1:11" ht="19.5" customHeight="1">
      <c r="A266" s="33"/>
      <c r="J266" s="33"/>
      <c r="K266" s="103"/>
    </row>
    <row r="267" spans="1:11" ht="19.5" customHeight="1">
      <c r="A267" s="33"/>
      <c r="J267" s="33"/>
      <c r="K267" s="103"/>
    </row>
    <row r="268" spans="1:11" ht="19.5" customHeight="1">
      <c r="A268" s="33"/>
      <c r="J268" s="33"/>
      <c r="K268" s="103"/>
    </row>
    <row r="269" spans="1:11" ht="19.5" customHeight="1">
      <c r="A269" s="33"/>
      <c r="J269" s="33"/>
      <c r="K269" s="103"/>
    </row>
    <row r="270" spans="1:11" ht="19.5" customHeight="1">
      <c r="A270" s="33"/>
      <c r="J270" s="33"/>
      <c r="K270" s="103"/>
    </row>
    <row r="271" spans="1:11" ht="19.5" customHeight="1">
      <c r="A271" s="33"/>
      <c r="J271" s="33"/>
      <c r="K271" s="103"/>
    </row>
    <row r="272" spans="1:11" ht="19.5" customHeight="1">
      <c r="A272" s="33"/>
      <c r="J272" s="33"/>
      <c r="K272" s="103"/>
    </row>
    <row r="273" spans="1:11" ht="19.5" customHeight="1">
      <c r="A273" s="33"/>
      <c r="J273" s="33"/>
      <c r="K273" s="103"/>
    </row>
    <row r="274" spans="1:11" ht="19.5" customHeight="1">
      <c r="A274" s="33"/>
      <c r="J274" s="33"/>
      <c r="K274" s="103"/>
    </row>
    <row r="275" spans="1:11" ht="19.5" customHeight="1">
      <c r="A275" s="33"/>
      <c r="J275" s="33"/>
      <c r="K275" s="103"/>
    </row>
    <row r="276" spans="1:11" ht="19.5" customHeight="1">
      <c r="A276" s="33"/>
      <c r="J276" s="33"/>
      <c r="K276" s="103"/>
    </row>
    <row r="277" spans="1:11" ht="19.5" customHeight="1">
      <c r="A277" s="33"/>
      <c r="J277" s="33"/>
      <c r="K277" s="103"/>
    </row>
    <row r="278" spans="1:11" ht="19.5" customHeight="1">
      <c r="A278" s="33"/>
      <c r="J278" s="33"/>
      <c r="K278" s="103"/>
    </row>
    <row r="279" spans="1:11" ht="19.5" customHeight="1">
      <c r="A279" s="33"/>
      <c r="J279" s="33"/>
      <c r="K279" s="103"/>
    </row>
    <row r="280" spans="1:11" ht="19.5" customHeight="1">
      <c r="A280" s="33"/>
      <c r="J280" s="33"/>
      <c r="K280" s="103"/>
    </row>
    <row r="281" spans="1:11" ht="19.5" customHeight="1">
      <c r="A281" s="33"/>
      <c r="J281" s="33"/>
      <c r="K281" s="103"/>
    </row>
    <row r="282" spans="1:11" ht="19.5" customHeight="1">
      <c r="A282" s="33"/>
      <c r="J282" s="33"/>
      <c r="K282" s="103"/>
    </row>
    <row r="283" spans="1:11" ht="19.5" customHeight="1">
      <c r="A283" s="33"/>
      <c r="J283" s="33"/>
      <c r="K283" s="103"/>
    </row>
    <row r="284" spans="1:11" ht="19.5" customHeight="1">
      <c r="A284" s="33"/>
      <c r="J284" s="33"/>
      <c r="K284" s="103"/>
    </row>
    <row r="285" spans="1:11" ht="19.5" customHeight="1">
      <c r="A285" s="33"/>
      <c r="J285" s="33"/>
      <c r="K285" s="103"/>
    </row>
    <row r="286" spans="1:11" ht="19.5" customHeight="1">
      <c r="A286" s="33"/>
      <c r="J286" s="33"/>
      <c r="K286" s="103"/>
    </row>
    <row r="287" spans="1:11" ht="19.5" customHeight="1">
      <c r="A287" s="33"/>
      <c r="J287" s="33"/>
      <c r="K287" s="103"/>
    </row>
    <row r="288" spans="1:11" ht="19.5" customHeight="1">
      <c r="A288" s="33"/>
      <c r="J288" s="33"/>
      <c r="K288" s="103"/>
    </row>
    <row r="289" spans="1:11" ht="19.5" customHeight="1">
      <c r="A289" s="33"/>
      <c r="J289" s="33"/>
      <c r="K289" s="103"/>
    </row>
    <row r="290" spans="1:11" ht="19.5" customHeight="1">
      <c r="A290" s="33"/>
      <c r="J290" s="33"/>
      <c r="K290" s="103"/>
    </row>
    <row r="291" spans="1:11" ht="19.5" customHeight="1">
      <c r="A291" s="33"/>
      <c r="J291" s="33"/>
      <c r="K291" s="103"/>
    </row>
    <row r="292" spans="1:11" ht="19.5" customHeight="1">
      <c r="A292" s="33"/>
      <c r="J292" s="33"/>
      <c r="K292" s="103"/>
    </row>
    <row r="293" spans="1:11" ht="19.5" customHeight="1">
      <c r="A293" s="33"/>
      <c r="J293" s="33"/>
      <c r="K293" s="103"/>
    </row>
    <row r="294" spans="1:11" ht="19.5" customHeight="1">
      <c r="A294" s="33"/>
      <c r="J294" s="33"/>
      <c r="K294" s="103"/>
    </row>
    <row r="295" spans="1:11" ht="19.5" customHeight="1">
      <c r="A295" s="33"/>
      <c r="J295" s="33"/>
      <c r="K295" s="103"/>
    </row>
    <row r="296" spans="1:11" ht="19.5" customHeight="1">
      <c r="A296" s="33"/>
      <c r="J296" s="33"/>
      <c r="K296" s="103"/>
    </row>
    <row r="297" spans="1:11" ht="19.5" customHeight="1">
      <c r="A297" s="33"/>
      <c r="J297" s="33"/>
      <c r="K297" s="103"/>
    </row>
    <row r="298" spans="1:11" ht="19.5" customHeight="1">
      <c r="A298" s="33"/>
      <c r="J298" s="33"/>
      <c r="K298" s="103"/>
    </row>
    <row r="299" spans="1:11" ht="19.5" customHeight="1">
      <c r="A299" s="33"/>
      <c r="J299" s="33"/>
      <c r="K299" s="103"/>
    </row>
    <row r="300" spans="1:11" ht="19.5" customHeight="1">
      <c r="A300" s="33"/>
      <c r="J300" s="33"/>
      <c r="K300" s="103"/>
    </row>
    <row r="301" spans="1:11" ht="19.5" customHeight="1">
      <c r="A301" s="33"/>
      <c r="J301" s="33"/>
      <c r="K301" s="103"/>
    </row>
    <row r="302" spans="1:11" ht="19.5" customHeight="1">
      <c r="A302" s="33"/>
      <c r="J302" s="33"/>
      <c r="K302" s="103"/>
    </row>
    <row r="303" spans="1:11" ht="19.5" customHeight="1">
      <c r="A303" s="33"/>
      <c r="J303" s="33"/>
      <c r="K303" s="103"/>
    </row>
    <row r="304" spans="1:11" ht="19.5" customHeight="1">
      <c r="A304" s="33"/>
      <c r="J304" s="33"/>
      <c r="K304" s="103"/>
    </row>
    <row r="305" spans="1:11" ht="19.5" customHeight="1">
      <c r="A305" s="33"/>
      <c r="J305" s="33"/>
      <c r="K305" s="103"/>
    </row>
    <row r="306" spans="1:11" ht="19.5" customHeight="1">
      <c r="A306" s="33"/>
      <c r="J306" s="33"/>
      <c r="K306" s="103"/>
    </row>
    <row r="307" spans="1:11" ht="19.5" customHeight="1">
      <c r="A307" s="33"/>
      <c r="J307" s="33"/>
      <c r="K307" s="103"/>
    </row>
    <row r="308" spans="1:11" ht="19.5" customHeight="1">
      <c r="A308" s="33"/>
      <c r="J308" s="33"/>
      <c r="K308" s="103"/>
    </row>
    <row r="309" spans="1:11" ht="19.5" customHeight="1">
      <c r="A309" s="33"/>
      <c r="J309" s="33"/>
      <c r="K309" s="103"/>
    </row>
    <row r="310" spans="1:11" ht="19.5" customHeight="1">
      <c r="A310" s="33"/>
      <c r="J310" s="33"/>
      <c r="K310" s="103"/>
    </row>
    <row r="311" spans="1:11" ht="19.5" customHeight="1">
      <c r="A311" s="33"/>
      <c r="J311" s="33"/>
      <c r="K311" s="103"/>
    </row>
    <row r="312" spans="1:11" ht="19.5" customHeight="1">
      <c r="A312" s="33"/>
      <c r="J312" s="33"/>
      <c r="K312" s="103"/>
    </row>
    <row r="313" spans="1:11" ht="19.5" customHeight="1">
      <c r="A313" s="33"/>
      <c r="J313" s="33"/>
      <c r="K313" s="103"/>
    </row>
    <row r="314" spans="1:11" ht="19.5" customHeight="1">
      <c r="A314" s="33"/>
      <c r="J314" s="33"/>
      <c r="K314" s="103"/>
    </row>
    <row r="315" spans="1:11" ht="19.5" customHeight="1">
      <c r="A315" s="33"/>
      <c r="J315" s="33"/>
      <c r="K315" s="103"/>
    </row>
    <row r="316" spans="1:11" ht="19.5" customHeight="1">
      <c r="A316" s="33"/>
      <c r="J316" s="33"/>
      <c r="K316" s="103"/>
    </row>
    <row r="317" spans="1:11" ht="19.5" customHeight="1">
      <c r="A317" s="33"/>
      <c r="J317" s="33"/>
      <c r="K317" s="103"/>
    </row>
    <row r="318" spans="1:11" ht="19.5" customHeight="1">
      <c r="A318" s="33"/>
      <c r="J318" s="33"/>
      <c r="K318" s="103"/>
    </row>
    <row r="319" spans="1:11" ht="19.5" customHeight="1">
      <c r="A319" s="33"/>
      <c r="J319" s="33"/>
      <c r="K319" s="103"/>
    </row>
    <row r="320" spans="1:11" ht="19.5" customHeight="1">
      <c r="A320" s="33"/>
      <c r="J320" s="33"/>
      <c r="K320" s="103"/>
    </row>
    <row r="321" spans="1:11" ht="19.5" customHeight="1">
      <c r="A321" s="33"/>
      <c r="J321" s="33"/>
      <c r="K321" s="103"/>
    </row>
    <row r="322" spans="1:11" ht="19.5" customHeight="1">
      <c r="A322" s="33"/>
      <c r="J322" s="33"/>
      <c r="K322" s="103"/>
    </row>
    <row r="323" spans="1:11" ht="19.5" customHeight="1">
      <c r="A323" s="33"/>
      <c r="J323" s="33"/>
      <c r="K323" s="103"/>
    </row>
    <row r="324" spans="1:11" ht="19.5" customHeight="1">
      <c r="A324" s="33"/>
      <c r="J324" s="33"/>
      <c r="K324" s="103"/>
    </row>
    <row r="325" spans="1:11" ht="19.5" customHeight="1">
      <c r="A325" s="33"/>
      <c r="J325" s="33"/>
      <c r="K325" s="103"/>
    </row>
    <row r="326" spans="1:11" ht="19.5" customHeight="1">
      <c r="A326" s="33"/>
      <c r="J326" s="33"/>
      <c r="K326" s="103"/>
    </row>
    <row r="327" spans="1:11" ht="19.5" customHeight="1">
      <c r="A327" s="33"/>
      <c r="J327" s="33"/>
      <c r="K327" s="103"/>
    </row>
    <row r="328" spans="1:11" ht="19.5" customHeight="1">
      <c r="A328" s="33"/>
      <c r="J328" s="33"/>
      <c r="K328" s="103"/>
    </row>
    <row r="329" spans="1:11" ht="19.5" customHeight="1">
      <c r="A329" s="33"/>
      <c r="J329" s="33"/>
      <c r="K329" s="103"/>
    </row>
    <row r="330" spans="1:11" ht="19.5" customHeight="1">
      <c r="A330" s="33"/>
      <c r="J330" s="33"/>
      <c r="K330" s="103"/>
    </row>
    <row r="331" spans="1:11" ht="19.5" customHeight="1">
      <c r="A331" s="33"/>
      <c r="J331" s="33"/>
      <c r="K331" s="103"/>
    </row>
    <row r="332" spans="1:11" ht="19.5" customHeight="1">
      <c r="A332" s="33"/>
      <c r="J332" s="33"/>
      <c r="K332" s="103"/>
    </row>
    <row r="333" spans="1:11" ht="19.5" customHeight="1">
      <c r="A333" s="33"/>
      <c r="J333" s="33"/>
      <c r="K333" s="103"/>
    </row>
    <row r="334" spans="1:11" ht="19.5" customHeight="1">
      <c r="A334" s="33"/>
      <c r="J334" s="33"/>
      <c r="K334" s="103"/>
    </row>
    <row r="335" spans="1:11" ht="19.5" customHeight="1">
      <c r="A335" s="33"/>
      <c r="J335" s="33"/>
      <c r="K335" s="103"/>
    </row>
    <row r="336" spans="1:11" ht="19.5" customHeight="1">
      <c r="A336" s="33"/>
      <c r="J336" s="33"/>
      <c r="K336" s="103"/>
    </row>
    <row r="337" spans="1:11" ht="19.5" customHeight="1">
      <c r="A337" s="33"/>
      <c r="J337" s="33"/>
      <c r="K337" s="103"/>
    </row>
    <row r="338" spans="1:11" ht="19.5" customHeight="1">
      <c r="A338" s="33"/>
      <c r="J338" s="33"/>
      <c r="K338" s="103"/>
    </row>
    <row r="339" spans="1:11" ht="19.5" customHeight="1">
      <c r="A339" s="33"/>
      <c r="J339" s="33"/>
      <c r="K339" s="103"/>
    </row>
    <row r="340" spans="1:11" ht="19.5" customHeight="1">
      <c r="A340" s="33"/>
      <c r="J340" s="33"/>
      <c r="K340" s="103"/>
    </row>
    <row r="341" spans="1:11" ht="19.5" customHeight="1">
      <c r="A341" s="33"/>
      <c r="J341" s="33"/>
      <c r="K341" s="103"/>
    </row>
    <row r="342" spans="1:11" ht="19.5" customHeight="1">
      <c r="A342" s="33"/>
      <c r="J342" s="33"/>
      <c r="K342" s="103"/>
    </row>
    <row r="343" spans="1:11" ht="19.5" customHeight="1">
      <c r="A343" s="33"/>
      <c r="J343" s="33"/>
      <c r="K343" s="103"/>
    </row>
    <row r="344" spans="1:11" ht="19.5" customHeight="1">
      <c r="A344" s="33"/>
      <c r="J344" s="33"/>
      <c r="K344" s="103"/>
    </row>
    <row r="345" spans="1:11" ht="19.5" customHeight="1">
      <c r="A345" s="33"/>
      <c r="J345" s="33"/>
      <c r="K345" s="103"/>
    </row>
    <row r="346" spans="1:11" ht="19.5" customHeight="1">
      <c r="A346" s="33"/>
      <c r="J346" s="33"/>
      <c r="K346" s="103"/>
    </row>
    <row r="347" spans="1:11" ht="19.5" customHeight="1">
      <c r="A347" s="33"/>
      <c r="J347" s="33"/>
      <c r="K347" s="103"/>
    </row>
    <row r="348" spans="1:11" ht="19.5" customHeight="1">
      <c r="A348" s="33"/>
      <c r="J348" s="33"/>
      <c r="K348" s="103"/>
    </row>
    <row r="349" spans="1:11" ht="19.5" customHeight="1">
      <c r="A349" s="33"/>
      <c r="J349" s="33"/>
      <c r="K349" s="103"/>
    </row>
    <row r="350" spans="1:11" ht="19.5" customHeight="1">
      <c r="A350" s="33"/>
      <c r="J350" s="33"/>
      <c r="K350" s="103"/>
    </row>
    <row r="351" spans="1:11" ht="19.5" customHeight="1">
      <c r="A351" s="33"/>
      <c r="J351" s="33"/>
      <c r="K351" s="103"/>
    </row>
    <row r="352" spans="1:11" ht="19.5" customHeight="1">
      <c r="A352" s="33"/>
      <c r="J352" s="33"/>
      <c r="K352" s="103"/>
    </row>
    <row r="353" spans="1:11" ht="19.5" customHeight="1">
      <c r="A353" s="33"/>
      <c r="J353" s="33"/>
      <c r="K353" s="103"/>
    </row>
    <row r="354" spans="1:11" ht="19.5" customHeight="1">
      <c r="A354" s="33"/>
      <c r="J354" s="33"/>
      <c r="K354" s="103"/>
    </row>
    <row r="355" spans="1:11" ht="19.5" customHeight="1">
      <c r="A355" s="33"/>
      <c r="J355" s="33"/>
      <c r="K355" s="103"/>
    </row>
    <row r="356" spans="1:11" ht="19.5" customHeight="1">
      <c r="A356" s="33"/>
      <c r="J356" s="33"/>
      <c r="K356" s="103"/>
    </row>
    <row r="357" spans="1:11" ht="19.5" customHeight="1">
      <c r="A357" s="33"/>
      <c r="J357" s="33"/>
      <c r="K357" s="103"/>
    </row>
    <row r="358" spans="1:11" ht="19.5" customHeight="1">
      <c r="A358" s="33"/>
      <c r="J358" s="33"/>
      <c r="K358" s="103"/>
    </row>
    <row r="359" spans="1:11" ht="19.5" customHeight="1">
      <c r="A359" s="33"/>
      <c r="J359" s="33"/>
      <c r="K359" s="103"/>
    </row>
    <row r="360" spans="1:11" ht="19.5" customHeight="1">
      <c r="A360" s="33"/>
      <c r="J360" s="33"/>
      <c r="K360" s="103"/>
    </row>
    <row r="361" spans="1:11" ht="19.5" customHeight="1">
      <c r="A361" s="33"/>
      <c r="J361" s="33"/>
      <c r="K361" s="103"/>
    </row>
    <row r="362" spans="1:11" ht="19.5" customHeight="1">
      <c r="A362" s="33"/>
      <c r="J362" s="33"/>
      <c r="K362" s="103"/>
    </row>
    <row r="363" spans="1:11" ht="19.5" customHeight="1">
      <c r="A363" s="33"/>
      <c r="J363" s="33"/>
      <c r="K363" s="103"/>
    </row>
    <row r="364" spans="1:11" ht="19.5" customHeight="1">
      <c r="A364" s="33"/>
      <c r="J364" s="33"/>
      <c r="K364" s="103"/>
    </row>
    <row r="365" spans="1:11" ht="19.5" customHeight="1">
      <c r="A365" s="33"/>
      <c r="J365" s="33"/>
      <c r="K365" s="103"/>
    </row>
    <row r="366" spans="1:11" ht="19.5" customHeight="1">
      <c r="A366" s="33"/>
      <c r="J366" s="33"/>
      <c r="K366" s="103"/>
    </row>
    <row r="367" spans="1:11" ht="19.5" customHeight="1">
      <c r="A367" s="33"/>
      <c r="J367" s="33"/>
      <c r="K367" s="103"/>
    </row>
    <row r="368" spans="1:11" ht="19.5" customHeight="1">
      <c r="A368" s="33"/>
      <c r="J368" s="33"/>
      <c r="K368" s="103"/>
    </row>
    <row r="369" spans="1:11" ht="19.5" customHeight="1">
      <c r="A369" s="33"/>
      <c r="J369" s="33"/>
      <c r="K369" s="103"/>
    </row>
    <row r="370" spans="1:11" ht="19.5" customHeight="1">
      <c r="A370" s="33"/>
      <c r="J370" s="33"/>
      <c r="K370" s="103"/>
    </row>
    <row r="371" spans="1:11" ht="19.5" customHeight="1">
      <c r="A371" s="33"/>
      <c r="J371" s="33"/>
      <c r="K371" s="103"/>
    </row>
    <row r="372" spans="1:11" ht="19.5" customHeight="1">
      <c r="A372" s="33"/>
      <c r="J372" s="33"/>
      <c r="K372" s="103"/>
    </row>
    <row r="373" spans="1:11" ht="19.5" customHeight="1">
      <c r="A373" s="33"/>
      <c r="J373" s="33"/>
      <c r="K373" s="103"/>
    </row>
    <row r="374" spans="1:11" ht="19.5" customHeight="1">
      <c r="A374" s="33"/>
      <c r="J374" s="33"/>
      <c r="K374" s="103"/>
    </row>
    <row r="375" spans="1:11" ht="19.5" customHeight="1">
      <c r="A375" s="33"/>
      <c r="J375" s="33"/>
      <c r="K375" s="103"/>
    </row>
    <row r="376" spans="1:11" ht="19.5" customHeight="1">
      <c r="A376" s="33"/>
      <c r="J376" s="33"/>
      <c r="K376" s="103"/>
    </row>
    <row r="377" spans="1:11" ht="19.5" customHeight="1">
      <c r="A377" s="33"/>
      <c r="J377" s="33"/>
      <c r="K377" s="103"/>
    </row>
    <row r="378" spans="1:11" ht="19.5" customHeight="1">
      <c r="A378" s="33"/>
      <c r="J378" s="33"/>
      <c r="K378" s="103"/>
    </row>
    <row r="379" spans="1:11" ht="19.5" customHeight="1">
      <c r="A379" s="33"/>
      <c r="J379" s="33"/>
      <c r="K379" s="103"/>
    </row>
    <row r="380" spans="1:11" ht="19.5" customHeight="1">
      <c r="A380" s="33"/>
      <c r="J380" s="33"/>
      <c r="K380" s="103"/>
    </row>
    <row r="381" spans="1:11" ht="19.5" customHeight="1">
      <c r="A381" s="33"/>
      <c r="J381" s="33"/>
      <c r="K381" s="103"/>
    </row>
    <row r="382" spans="1:11" ht="19.5" customHeight="1">
      <c r="A382" s="33"/>
      <c r="J382" s="33"/>
      <c r="K382" s="103"/>
    </row>
    <row r="383" spans="1:11" ht="19.5" customHeight="1">
      <c r="A383" s="33"/>
      <c r="J383" s="33"/>
      <c r="K383" s="103"/>
    </row>
    <row r="384" spans="1:11" ht="19.5" customHeight="1">
      <c r="A384" s="33"/>
      <c r="J384" s="33"/>
      <c r="K384" s="103"/>
    </row>
    <row r="385" spans="1:11" ht="19.5" customHeight="1">
      <c r="A385" s="33"/>
      <c r="J385" s="33"/>
      <c r="K385" s="103"/>
    </row>
    <row r="386" spans="1:11" ht="19.5" customHeight="1">
      <c r="A386" s="33"/>
      <c r="J386" s="33"/>
      <c r="K386" s="103"/>
    </row>
    <row r="387" spans="1:11" ht="19.5" customHeight="1">
      <c r="A387" s="33"/>
      <c r="J387" s="33"/>
      <c r="K387" s="103"/>
    </row>
    <row r="388" spans="1:11" ht="19.5" customHeight="1">
      <c r="A388" s="33"/>
      <c r="J388" s="33"/>
      <c r="K388" s="103"/>
    </row>
    <row r="389" spans="1:11" ht="19.5" customHeight="1">
      <c r="A389" s="33"/>
      <c r="J389" s="33"/>
      <c r="K389" s="103"/>
    </row>
    <row r="390" spans="1:11" ht="19.5" customHeight="1">
      <c r="A390" s="33"/>
      <c r="J390" s="33"/>
      <c r="K390" s="103"/>
    </row>
    <row r="391" spans="1:11" ht="19.5" customHeight="1">
      <c r="A391" s="33"/>
      <c r="J391" s="33"/>
      <c r="K391" s="103"/>
    </row>
    <row r="392" spans="1:11" ht="19.5" customHeight="1">
      <c r="A392" s="33"/>
      <c r="J392" s="33"/>
      <c r="K392" s="103"/>
    </row>
    <row r="393" spans="1:11" ht="19.5" customHeight="1">
      <c r="A393" s="33"/>
      <c r="J393" s="33"/>
      <c r="K393" s="103"/>
    </row>
    <row r="394" spans="1:11" ht="19.5" customHeight="1">
      <c r="A394" s="33"/>
      <c r="J394" s="33"/>
      <c r="K394" s="103"/>
    </row>
    <row r="395" spans="1:11" ht="19.5" customHeight="1">
      <c r="A395" s="33"/>
      <c r="J395" s="33"/>
      <c r="K395" s="103"/>
    </row>
    <row r="396" spans="1:11" ht="19.5" customHeight="1">
      <c r="A396" s="33"/>
      <c r="J396" s="33"/>
      <c r="K396" s="103"/>
    </row>
    <row r="397" spans="1:11" ht="19.5" customHeight="1">
      <c r="A397" s="33"/>
      <c r="J397" s="33"/>
      <c r="K397" s="103"/>
    </row>
    <row r="398" spans="1:11" ht="19.5" customHeight="1">
      <c r="A398" s="33"/>
      <c r="J398" s="33"/>
      <c r="K398" s="103"/>
    </row>
    <row r="399" spans="1:11" ht="19.5" customHeight="1">
      <c r="A399" s="33"/>
      <c r="J399" s="33"/>
      <c r="K399" s="103"/>
    </row>
    <row r="400" spans="1:11" ht="19.5" customHeight="1">
      <c r="A400" s="33"/>
      <c r="J400" s="33"/>
      <c r="K400" s="103"/>
    </row>
    <row r="401" spans="1:11" ht="19.5" customHeight="1">
      <c r="A401" s="33"/>
      <c r="J401" s="33"/>
      <c r="K401" s="103"/>
    </row>
    <row r="402" spans="1:11" ht="19.5" customHeight="1">
      <c r="A402" s="33"/>
      <c r="J402" s="33"/>
      <c r="K402" s="103"/>
    </row>
    <row r="403" spans="1:11" ht="19.5" customHeight="1">
      <c r="A403" s="33"/>
      <c r="J403" s="33"/>
      <c r="K403" s="103"/>
    </row>
    <row r="404" spans="1:11" ht="19.5" customHeight="1">
      <c r="A404" s="33"/>
      <c r="J404" s="33"/>
      <c r="K404" s="103"/>
    </row>
    <row r="405" spans="1:11" ht="19.5" customHeight="1">
      <c r="A405" s="33"/>
      <c r="J405" s="33"/>
      <c r="K405" s="103"/>
    </row>
    <row r="406" spans="1:11" ht="19.5" customHeight="1">
      <c r="A406" s="33"/>
      <c r="J406" s="33"/>
      <c r="K406" s="103"/>
    </row>
    <row r="407" spans="1:11" ht="19.5" customHeight="1">
      <c r="A407" s="33"/>
      <c r="J407" s="33"/>
      <c r="K407" s="103"/>
    </row>
    <row r="408" spans="1:11" ht="19.5" customHeight="1">
      <c r="A408" s="33"/>
      <c r="J408" s="33"/>
      <c r="K408" s="103"/>
    </row>
    <row r="409" spans="1:11" ht="19.5" customHeight="1">
      <c r="A409" s="33"/>
      <c r="J409" s="33"/>
      <c r="K409" s="103"/>
    </row>
    <row r="410" spans="1:11" ht="19.5" customHeight="1">
      <c r="A410" s="33"/>
      <c r="J410" s="33"/>
      <c r="K410" s="103"/>
    </row>
    <row r="411" spans="1:11" ht="19.5" customHeight="1">
      <c r="A411" s="33"/>
      <c r="J411" s="33"/>
      <c r="K411" s="103"/>
    </row>
    <row r="412" spans="1:11" ht="19.5" customHeight="1">
      <c r="A412" s="33"/>
      <c r="J412" s="33"/>
      <c r="K412" s="103"/>
    </row>
    <row r="413" spans="1:11" ht="19.5" customHeight="1">
      <c r="A413" s="33"/>
      <c r="J413" s="33"/>
      <c r="K413" s="103"/>
    </row>
    <row r="414" spans="1:11" ht="19.5" customHeight="1">
      <c r="A414" s="33"/>
      <c r="J414" s="33"/>
      <c r="K414" s="103"/>
    </row>
    <row r="415" spans="1:11" ht="19.5" customHeight="1">
      <c r="A415" s="33"/>
      <c r="J415" s="33"/>
      <c r="K415" s="103"/>
    </row>
    <row r="416" spans="1:11" ht="19.5" customHeight="1">
      <c r="A416" s="33"/>
      <c r="J416" s="33"/>
      <c r="K416" s="103"/>
    </row>
    <row r="417" spans="1:11" ht="19.5" customHeight="1">
      <c r="A417" s="33"/>
      <c r="J417" s="33"/>
      <c r="K417" s="103"/>
    </row>
    <row r="418" spans="1:11" ht="19.5" customHeight="1">
      <c r="A418" s="33"/>
      <c r="J418" s="33"/>
      <c r="K418" s="103"/>
    </row>
    <row r="419" spans="1:11" ht="19.5" customHeight="1">
      <c r="A419" s="33"/>
      <c r="J419" s="33"/>
      <c r="K419" s="103"/>
    </row>
    <row r="420" spans="1:11" ht="19.5" customHeight="1">
      <c r="A420" s="33"/>
      <c r="J420" s="33"/>
      <c r="K420" s="103"/>
    </row>
    <row r="421" spans="1:11" ht="19.5" customHeight="1">
      <c r="A421" s="33"/>
      <c r="J421" s="33"/>
      <c r="K421" s="103"/>
    </row>
    <row r="422" spans="1:11" ht="19.5" customHeight="1">
      <c r="A422" s="33"/>
      <c r="J422" s="33"/>
      <c r="K422" s="103"/>
    </row>
    <row r="423" spans="1:11" ht="19.5" customHeight="1">
      <c r="A423" s="33"/>
      <c r="J423" s="33"/>
      <c r="K423" s="103"/>
    </row>
    <row r="424" spans="1:11" ht="19.5" customHeight="1">
      <c r="A424" s="33"/>
      <c r="J424" s="33"/>
      <c r="K424" s="103"/>
    </row>
    <row r="425" spans="1:11" ht="19.5" customHeight="1">
      <c r="A425" s="33"/>
      <c r="J425" s="33"/>
      <c r="K425" s="103"/>
    </row>
    <row r="426" spans="1:11" ht="19.5" customHeight="1">
      <c r="A426" s="33"/>
      <c r="J426" s="33"/>
      <c r="K426" s="103"/>
    </row>
    <row r="427" spans="1:11" ht="19.5" customHeight="1">
      <c r="A427" s="33"/>
      <c r="J427" s="33"/>
      <c r="K427" s="103"/>
    </row>
    <row r="428" spans="1:11" ht="19.5" customHeight="1">
      <c r="A428" s="33"/>
      <c r="J428" s="33"/>
      <c r="K428" s="103"/>
    </row>
    <row r="429" spans="1:11" ht="19.5" customHeight="1">
      <c r="A429" s="33"/>
      <c r="J429" s="33"/>
      <c r="K429" s="103"/>
    </row>
    <row r="430" spans="1:11" ht="19.5" customHeight="1">
      <c r="A430" s="33"/>
      <c r="J430" s="33"/>
      <c r="K430" s="103"/>
    </row>
    <row r="431" spans="1:11" ht="19.5" customHeight="1">
      <c r="A431" s="33"/>
      <c r="J431" s="33"/>
      <c r="K431" s="103"/>
    </row>
    <row r="432" spans="1:11" ht="19.5" customHeight="1">
      <c r="A432" s="33"/>
      <c r="J432" s="33"/>
      <c r="K432" s="103"/>
    </row>
    <row r="433" spans="1:11" ht="19.5" customHeight="1">
      <c r="A433" s="33"/>
      <c r="J433" s="33"/>
      <c r="K433" s="103"/>
    </row>
    <row r="434" spans="1:11" ht="19.5" customHeight="1">
      <c r="A434" s="33"/>
      <c r="J434" s="33"/>
      <c r="K434" s="103"/>
    </row>
    <row r="435" spans="1:11" ht="19.5" customHeight="1">
      <c r="A435" s="33"/>
      <c r="J435" s="33"/>
      <c r="K435" s="103"/>
    </row>
    <row r="436" spans="1:11" ht="19.5" customHeight="1">
      <c r="A436" s="33"/>
      <c r="J436" s="33"/>
      <c r="K436" s="103"/>
    </row>
    <row r="437" spans="1:11" ht="19.5" customHeight="1">
      <c r="A437" s="33"/>
      <c r="J437" s="33"/>
      <c r="K437" s="103"/>
    </row>
    <row r="438" spans="1:11" ht="19.5" customHeight="1">
      <c r="A438" s="33"/>
      <c r="J438" s="33"/>
      <c r="K438" s="103"/>
    </row>
    <row r="439" spans="1:11" ht="19.5" customHeight="1">
      <c r="A439" s="33"/>
      <c r="J439" s="33"/>
      <c r="K439" s="103"/>
    </row>
    <row r="440" spans="1:11" ht="19.5" customHeight="1">
      <c r="A440" s="33"/>
      <c r="J440" s="33"/>
      <c r="K440" s="103"/>
    </row>
    <row r="441" spans="1:11" ht="19.5" customHeight="1">
      <c r="A441" s="33"/>
      <c r="J441" s="33"/>
      <c r="K441" s="103"/>
    </row>
    <row r="442" spans="1:11" ht="19.5" customHeight="1">
      <c r="A442" s="33"/>
      <c r="J442" s="33"/>
      <c r="K442" s="103"/>
    </row>
    <row r="443" spans="1:11" ht="19.5" customHeight="1">
      <c r="A443" s="33"/>
      <c r="J443" s="33"/>
      <c r="K443" s="103"/>
    </row>
    <row r="444" spans="1:11" ht="19.5" customHeight="1">
      <c r="A444" s="33"/>
      <c r="J444" s="33"/>
      <c r="K444" s="103"/>
    </row>
    <row r="445" spans="1:11" ht="19.5" customHeight="1">
      <c r="A445" s="33"/>
      <c r="J445" s="33"/>
      <c r="K445" s="103"/>
    </row>
    <row r="446" spans="1:11" ht="19.5" customHeight="1">
      <c r="A446" s="33"/>
      <c r="J446" s="33"/>
      <c r="K446" s="103"/>
    </row>
    <row r="447" spans="1:11" ht="19.5" customHeight="1">
      <c r="A447" s="33"/>
      <c r="J447" s="33"/>
      <c r="K447" s="103"/>
    </row>
    <row r="448" spans="1:11" ht="19.5" customHeight="1">
      <c r="A448" s="33"/>
      <c r="J448" s="33"/>
      <c r="K448" s="103"/>
    </row>
    <row r="449" spans="1:11" ht="19.5" customHeight="1">
      <c r="A449" s="33"/>
      <c r="J449" s="33"/>
      <c r="K449" s="103"/>
    </row>
    <row r="450" spans="1:11" ht="19.5" customHeight="1">
      <c r="A450" s="33"/>
      <c r="J450" s="33"/>
      <c r="K450" s="103"/>
    </row>
    <row r="451" spans="1:11" ht="19.5" customHeight="1">
      <c r="A451" s="33"/>
      <c r="J451" s="33"/>
      <c r="K451" s="103"/>
    </row>
    <row r="452" spans="1:11" ht="19.5" customHeight="1">
      <c r="A452" s="33"/>
      <c r="J452" s="33"/>
      <c r="K452" s="103"/>
    </row>
    <row r="453" spans="1:11" ht="19.5" customHeight="1">
      <c r="A453" s="33"/>
      <c r="J453" s="33"/>
      <c r="K453" s="103"/>
    </row>
    <row r="454" spans="1:11" ht="19.5" customHeight="1">
      <c r="A454" s="33"/>
      <c r="J454" s="33"/>
      <c r="K454" s="103"/>
    </row>
    <row r="455" spans="1:11" ht="19.5" customHeight="1">
      <c r="A455" s="33"/>
      <c r="J455" s="33"/>
      <c r="K455" s="103"/>
    </row>
    <row r="456" spans="1:11" ht="19.5" customHeight="1">
      <c r="A456" s="33"/>
      <c r="J456" s="33"/>
      <c r="K456" s="103"/>
    </row>
    <row r="457" spans="1:11" ht="19.5" customHeight="1">
      <c r="A457" s="33"/>
      <c r="J457" s="33"/>
      <c r="K457" s="103"/>
    </row>
    <row r="458" spans="1:11" ht="19.5" customHeight="1">
      <c r="A458" s="33"/>
      <c r="J458" s="33"/>
      <c r="K458" s="103"/>
    </row>
    <row r="459" spans="1:11" ht="19.5" customHeight="1">
      <c r="A459" s="33"/>
      <c r="J459" s="33"/>
      <c r="K459" s="103"/>
    </row>
    <row r="460" spans="1:11" ht="19.5" customHeight="1">
      <c r="A460" s="33"/>
      <c r="J460" s="33"/>
      <c r="K460" s="103"/>
    </row>
    <row r="461" spans="1:11" ht="19.5" customHeight="1">
      <c r="A461" s="33"/>
      <c r="J461" s="33"/>
      <c r="K461" s="103"/>
    </row>
    <row r="462" spans="1:11" ht="19.5" customHeight="1">
      <c r="A462" s="33"/>
      <c r="J462" s="33"/>
      <c r="K462" s="103"/>
    </row>
    <row r="463" spans="1:11" ht="19.5" customHeight="1">
      <c r="A463" s="33"/>
      <c r="J463" s="33"/>
      <c r="K463" s="103"/>
    </row>
    <row r="464" spans="1:11" ht="19.5" customHeight="1">
      <c r="A464" s="33"/>
      <c r="J464" s="33"/>
      <c r="K464" s="103"/>
    </row>
    <row r="465" spans="1:11" ht="19.5" customHeight="1">
      <c r="A465" s="33"/>
      <c r="J465" s="33"/>
      <c r="K465" s="103"/>
    </row>
    <row r="466" spans="1:11" ht="19.5" customHeight="1">
      <c r="A466" s="33"/>
      <c r="J466" s="33"/>
      <c r="K466" s="103"/>
    </row>
    <row r="467" spans="1:11" ht="19.5" customHeight="1">
      <c r="A467" s="33"/>
      <c r="J467" s="33"/>
      <c r="K467" s="103"/>
    </row>
    <row r="468" spans="1:11" ht="19.5" customHeight="1">
      <c r="A468" s="33"/>
      <c r="J468" s="33"/>
      <c r="K468" s="103"/>
    </row>
    <row r="469" spans="1:11" ht="19.5" customHeight="1">
      <c r="A469" s="33"/>
      <c r="J469" s="33"/>
      <c r="K469" s="103"/>
    </row>
    <row r="470" spans="1:11" ht="19.5" customHeight="1">
      <c r="A470" s="33"/>
      <c r="J470" s="33"/>
      <c r="K470" s="103"/>
    </row>
    <row r="471" spans="1:11" ht="19.5" customHeight="1">
      <c r="A471" s="33"/>
      <c r="J471" s="33"/>
      <c r="K471" s="103"/>
    </row>
    <row r="472" spans="1:11" ht="19.5" customHeight="1">
      <c r="A472" s="33"/>
      <c r="J472" s="33"/>
      <c r="K472" s="103"/>
    </row>
    <row r="473" spans="1:11" ht="19.5" customHeight="1">
      <c r="A473" s="33"/>
      <c r="J473" s="33"/>
      <c r="K473" s="103"/>
    </row>
    <row r="474" spans="1:11" ht="19.5" customHeight="1">
      <c r="A474" s="33"/>
      <c r="J474" s="33"/>
      <c r="K474" s="103"/>
    </row>
    <row r="475" spans="1:11" ht="19.5" customHeight="1">
      <c r="A475" s="33"/>
      <c r="J475" s="33"/>
      <c r="K475" s="103"/>
    </row>
    <row r="476" spans="1:11" ht="19.5" customHeight="1">
      <c r="A476" s="33"/>
      <c r="J476" s="33"/>
      <c r="K476" s="103"/>
    </row>
    <row r="477" spans="1:11" ht="19.5" customHeight="1">
      <c r="A477" s="33"/>
      <c r="J477" s="33"/>
      <c r="K477" s="103"/>
    </row>
    <row r="478" spans="1:11" ht="19.5" customHeight="1">
      <c r="A478" s="33"/>
      <c r="J478" s="33"/>
      <c r="K478" s="103"/>
    </row>
    <row r="479" spans="1:11" ht="19.5" customHeight="1">
      <c r="A479" s="33"/>
      <c r="J479" s="33"/>
      <c r="K479" s="103"/>
    </row>
    <row r="480" spans="1:11" ht="19.5" customHeight="1">
      <c r="A480" s="33"/>
      <c r="J480" s="33"/>
      <c r="K480" s="103"/>
    </row>
    <row r="481" spans="1:11" ht="19.5" customHeight="1">
      <c r="A481" s="33"/>
      <c r="J481" s="33"/>
      <c r="K481" s="103"/>
    </row>
    <row r="482" spans="1:11" ht="19.5" customHeight="1">
      <c r="A482" s="33"/>
      <c r="J482" s="33"/>
      <c r="K482" s="103"/>
    </row>
    <row r="483" spans="1:11" ht="19.5" customHeight="1">
      <c r="A483" s="33"/>
      <c r="J483" s="33"/>
      <c r="K483" s="103"/>
    </row>
    <row r="484" spans="1:11" ht="19.5" customHeight="1">
      <c r="A484" s="33"/>
      <c r="J484" s="33"/>
      <c r="K484" s="103"/>
    </row>
    <row r="485" spans="1:11" ht="19.5" customHeight="1">
      <c r="A485" s="33"/>
      <c r="J485" s="33"/>
      <c r="K485" s="103"/>
    </row>
    <row r="486" spans="1:11" ht="19.5" customHeight="1">
      <c r="A486" s="33"/>
      <c r="J486" s="33"/>
      <c r="K486" s="103"/>
    </row>
    <row r="487" spans="1:11" ht="19.5" customHeight="1">
      <c r="A487" s="33"/>
      <c r="J487" s="33"/>
      <c r="K487" s="103"/>
    </row>
    <row r="488" spans="1:11" ht="19.5" customHeight="1">
      <c r="A488" s="33"/>
      <c r="J488" s="33"/>
      <c r="K488" s="103"/>
    </row>
    <row r="489" spans="1:11" ht="19.5" customHeight="1">
      <c r="A489" s="33"/>
      <c r="J489" s="33"/>
      <c r="K489" s="103"/>
    </row>
    <row r="490" spans="1:11" ht="19.5" customHeight="1">
      <c r="A490" s="33"/>
      <c r="J490" s="33"/>
      <c r="K490" s="103"/>
    </row>
    <row r="491" spans="1:11" ht="19.5" customHeight="1">
      <c r="A491" s="33"/>
      <c r="J491" s="33"/>
      <c r="K491" s="103"/>
    </row>
    <row r="492" spans="1:11" ht="19.5" customHeight="1">
      <c r="A492" s="33"/>
      <c r="J492" s="33"/>
      <c r="K492" s="103"/>
    </row>
    <row r="493" spans="1:11" ht="19.5" customHeight="1">
      <c r="A493" s="33"/>
      <c r="J493" s="33"/>
      <c r="K493" s="103"/>
    </row>
    <row r="494" spans="1:11" ht="19.5" customHeight="1">
      <c r="A494" s="33"/>
      <c r="J494" s="33"/>
      <c r="K494" s="103"/>
    </row>
    <row r="495" spans="1:11" ht="19.5" customHeight="1">
      <c r="A495" s="33"/>
      <c r="J495" s="33"/>
      <c r="K495" s="103"/>
    </row>
    <row r="496" spans="1:11" ht="19.5" customHeight="1">
      <c r="A496" s="33"/>
      <c r="J496" s="33"/>
      <c r="K496" s="103"/>
    </row>
    <row r="497" spans="1:11" ht="19.5" customHeight="1">
      <c r="A497" s="33"/>
      <c r="J497" s="33"/>
      <c r="K497" s="103"/>
    </row>
    <row r="498" spans="1:11" ht="19.5" customHeight="1">
      <c r="A498" s="33"/>
      <c r="J498" s="33"/>
      <c r="K498" s="103"/>
    </row>
    <row r="499" spans="1:11" ht="19.5" customHeight="1">
      <c r="A499" s="33"/>
      <c r="J499" s="33"/>
      <c r="K499" s="103"/>
    </row>
    <row r="500" spans="1:11" ht="19.5" customHeight="1">
      <c r="A500" s="33"/>
      <c r="J500" s="33"/>
      <c r="K500" s="103"/>
    </row>
    <row r="501" spans="1:11" ht="19.5" customHeight="1">
      <c r="A501" s="33"/>
      <c r="J501" s="33"/>
      <c r="K501" s="103"/>
    </row>
    <row r="502" spans="1:11" ht="19.5" customHeight="1">
      <c r="A502" s="33"/>
      <c r="J502" s="33"/>
      <c r="K502" s="103"/>
    </row>
    <row r="503" spans="1:11" ht="19.5" customHeight="1">
      <c r="A503" s="33"/>
      <c r="J503" s="33"/>
      <c r="K503" s="103"/>
    </row>
    <row r="504" spans="1:11" ht="19.5" customHeight="1">
      <c r="A504" s="33"/>
      <c r="J504" s="33"/>
      <c r="K504" s="103"/>
    </row>
    <row r="505" spans="1:11" ht="19.5" customHeight="1">
      <c r="A505" s="33"/>
      <c r="J505" s="33"/>
      <c r="K505" s="103"/>
    </row>
    <row r="506" spans="1:11" ht="19.5" customHeight="1">
      <c r="A506" s="33"/>
      <c r="J506" s="33"/>
      <c r="K506" s="103"/>
    </row>
    <row r="507" spans="1:11" ht="19.5" customHeight="1">
      <c r="A507" s="33"/>
      <c r="J507" s="33"/>
      <c r="K507" s="103"/>
    </row>
    <row r="508" spans="1:11" ht="19.5" customHeight="1">
      <c r="A508" s="33"/>
      <c r="J508" s="33"/>
      <c r="K508" s="103"/>
    </row>
    <row r="509" spans="1:11" ht="19.5" customHeight="1">
      <c r="A509" s="33"/>
      <c r="J509" s="33"/>
      <c r="K509" s="103"/>
    </row>
    <row r="510" spans="1:11" ht="19.5" customHeight="1">
      <c r="A510" s="33"/>
      <c r="J510" s="33"/>
      <c r="K510" s="103"/>
    </row>
    <row r="511" spans="1:11" ht="19.5" customHeight="1">
      <c r="A511" s="33"/>
      <c r="J511" s="33"/>
      <c r="K511" s="103"/>
    </row>
    <row r="512" spans="1:11" ht="19.5" customHeight="1">
      <c r="A512" s="33"/>
      <c r="J512" s="33"/>
      <c r="K512" s="103"/>
    </row>
    <row r="513" spans="1:11" ht="19.5" customHeight="1">
      <c r="A513" s="33"/>
      <c r="J513" s="33"/>
      <c r="K513" s="103"/>
    </row>
    <row r="514" spans="1:11" ht="19.5" customHeight="1">
      <c r="A514" s="33"/>
      <c r="J514" s="33"/>
      <c r="K514" s="103"/>
    </row>
    <row r="515" spans="1:11" ht="19.5" customHeight="1">
      <c r="A515" s="33"/>
      <c r="J515" s="33"/>
      <c r="K515" s="103"/>
    </row>
    <row r="516" spans="1:11" ht="19.5" customHeight="1">
      <c r="A516" s="33"/>
      <c r="J516" s="33"/>
      <c r="K516" s="103"/>
    </row>
    <row r="517" spans="1:11" ht="19.5" customHeight="1">
      <c r="A517" s="33"/>
      <c r="J517" s="33"/>
      <c r="K517" s="103"/>
    </row>
    <row r="518" spans="1:11" ht="19.5" customHeight="1">
      <c r="A518" s="33"/>
      <c r="J518" s="33"/>
      <c r="K518" s="103"/>
    </row>
    <row r="519" spans="1:11" ht="19.5" customHeight="1">
      <c r="A519" s="33"/>
      <c r="J519" s="33"/>
      <c r="K519" s="103"/>
    </row>
    <row r="520" spans="1:11" ht="19.5" customHeight="1">
      <c r="A520" s="33"/>
      <c r="J520" s="33"/>
      <c r="K520" s="103"/>
    </row>
    <row r="521" spans="1:11" ht="19.5" customHeight="1">
      <c r="A521" s="33"/>
      <c r="J521" s="33"/>
      <c r="K521" s="103"/>
    </row>
    <row r="522" spans="1:11" ht="19.5" customHeight="1">
      <c r="A522" s="33"/>
      <c r="J522" s="33"/>
      <c r="K522" s="103"/>
    </row>
    <row r="523" spans="1:11" ht="19.5" customHeight="1">
      <c r="A523" s="33"/>
      <c r="J523" s="33"/>
      <c r="K523" s="103"/>
    </row>
    <row r="524" spans="1:11" ht="19.5" customHeight="1">
      <c r="A524" s="33"/>
      <c r="J524" s="33"/>
      <c r="K524" s="103"/>
    </row>
    <row r="525" spans="1:11" ht="19.5" customHeight="1">
      <c r="A525" s="33"/>
      <c r="J525" s="33"/>
      <c r="K525" s="103"/>
    </row>
    <row r="526" spans="1:11" ht="19.5" customHeight="1">
      <c r="A526" s="33"/>
      <c r="J526" s="33"/>
      <c r="K526" s="103"/>
    </row>
    <row r="527" spans="1:11" ht="19.5" customHeight="1">
      <c r="A527" s="33"/>
      <c r="J527" s="33"/>
      <c r="K527" s="103"/>
    </row>
    <row r="528" spans="1:11" ht="19.5" customHeight="1">
      <c r="A528" s="33"/>
      <c r="J528" s="33"/>
      <c r="K528" s="103"/>
    </row>
    <row r="529" spans="1:11" ht="19.5" customHeight="1">
      <c r="A529" s="33"/>
      <c r="J529" s="33"/>
      <c r="K529" s="103"/>
    </row>
    <row r="530" spans="1:11" ht="19.5" customHeight="1">
      <c r="A530" s="33"/>
      <c r="J530" s="33"/>
      <c r="K530" s="103"/>
    </row>
    <row r="531" spans="1:11" ht="19.5" customHeight="1">
      <c r="A531" s="33"/>
      <c r="J531" s="33"/>
      <c r="K531" s="103"/>
    </row>
    <row r="532" spans="1:11" ht="19.5" customHeight="1">
      <c r="A532" s="33"/>
      <c r="J532" s="33"/>
      <c r="K532" s="103"/>
    </row>
    <row r="533" spans="1:11" ht="19.5" customHeight="1">
      <c r="A533" s="33"/>
      <c r="J533" s="33"/>
      <c r="K533" s="103"/>
    </row>
    <row r="534" spans="1:11" ht="19.5" customHeight="1">
      <c r="A534" s="33"/>
      <c r="J534" s="33"/>
      <c r="K534" s="103"/>
    </row>
    <row r="535" spans="1:11" ht="19.5" customHeight="1">
      <c r="A535" s="33"/>
      <c r="J535" s="33"/>
      <c r="K535" s="103"/>
    </row>
    <row r="536" spans="1:11" ht="19.5" customHeight="1">
      <c r="A536" s="33"/>
      <c r="J536" s="33"/>
      <c r="K536" s="103"/>
    </row>
    <row r="537" spans="1:11" ht="19.5" customHeight="1">
      <c r="A537" s="33"/>
      <c r="J537" s="33"/>
      <c r="K537" s="103"/>
    </row>
    <row r="538" spans="1:11" ht="19.5" customHeight="1">
      <c r="A538" s="33"/>
      <c r="J538" s="33"/>
      <c r="K538" s="103"/>
    </row>
    <row r="539" spans="1:11" ht="19.5" customHeight="1">
      <c r="A539" s="33"/>
      <c r="J539" s="33"/>
      <c r="K539" s="103"/>
    </row>
    <row r="540" spans="1:11" ht="19.5" customHeight="1">
      <c r="A540" s="33"/>
      <c r="J540" s="33"/>
      <c r="K540" s="103"/>
    </row>
    <row r="541" spans="1:11" ht="19.5" customHeight="1">
      <c r="A541" s="33"/>
      <c r="J541" s="33"/>
      <c r="K541" s="103"/>
    </row>
    <row r="542" spans="1:11" ht="19.5" customHeight="1">
      <c r="A542" s="33"/>
      <c r="J542" s="33"/>
      <c r="K542" s="103"/>
    </row>
    <row r="543" spans="1:11" ht="19.5" customHeight="1">
      <c r="A543" s="33"/>
      <c r="J543" s="33"/>
      <c r="K543" s="103"/>
    </row>
    <row r="544" spans="1:11" ht="19.5" customHeight="1">
      <c r="A544" s="33"/>
      <c r="J544" s="33"/>
      <c r="K544" s="103"/>
    </row>
    <row r="545" spans="1:11" ht="19.5" customHeight="1">
      <c r="A545" s="33"/>
      <c r="J545" s="33"/>
      <c r="K545" s="103"/>
    </row>
    <row r="546" spans="1:11" ht="19.5" customHeight="1">
      <c r="A546" s="33"/>
      <c r="J546" s="33"/>
      <c r="K546" s="103"/>
    </row>
    <row r="547" spans="1:11" ht="19.5" customHeight="1">
      <c r="A547" s="33"/>
      <c r="J547" s="33"/>
      <c r="K547" s="103"/>
    </row>
    <row r="548" spans="1:11" ht="19.5" customHeight="1">
      <c r="A548" s="33"/>
      <c r="J548" s="33"/>
      <c r="K548" s="103"/>
    </row>
    <row r="549" spans="1:11" ht="19.5" customHeight="1">
      <c r="A549" s="33"/>
      <c r="J549" s="33"/>
      <c r="K549" s="103"/>
    </row>
    <row r="550" spans="1:11" ht="19.5" customHeight="1">
      <c r="A550" s="33"/>
      <c r="J550" s="33"/>
      <c r="K550" s="103"/>
    </row>
    <row r="551" spans="1:11" ht="19.5" customHeight="1">
      <c r="A551" s="33"/>
      <c r="J551" s="33"/>
      <c r="K551" s="103"/>
    </row>
    <row r="552" spans="1:11" ht="19.5" customHeight="1">
      <c r="A552" s="33"/>
      <c r="J552" s="33"/>
      <c r="K552" s="103"/>
    </row>
    <row r="553" spans="1:11" ht="19.5" customHeight="1">
      <c r="A553" s="33"/>
      <c r="J553" s="33"/>
      <c r="K553" s="103"/>
    </row>
    <row r="554" spans="1:11" ht="19.5" customHeight="1">
      <c r="A554" s="33"/>
      <c r="J554" s="33"/>
      <c r="K554" s="103"/>
    </row>
    <row r="555" spans="1:11" ht="19.5" customHeight="1">
      <c r="A555" s="33"/>
      <c r="J555" s="33"/>
      <c r="K555" s="103"/>
    </row>
    <row r="556" spans="1:11" ht="19.5" customHeight="1">
      <c r="A556" s="33"/>
      <c r="J556" s="33"/>
      <c r="K556" s="103"/>
    </row>
    <row r="557" spans="1:11" ht="19.5" customHeight="1">
      <c r="A557" s="33"/>
      <c r="J557" s="33"/>
      <c r="K557" s="103"/>
    </row>
    <row r="558" spans="1:11" ht="19.5" customHeight="1">
      <c r="A558" s="33"/>
      <c r="J558" s="33"/>
      <c r="K558" s="103"/>
    </row>
    <row r="559" spans="1:11" ht="19.5" customHeight="1">
      <c r="A559" s="33"/>
      <c r="J559" s="33"/>
      <c r="K559" s="103"/>
    </row>
    <row r="560" spans="1:11" ht="19.5" customHeight="1">
      <c r="A560" s="33"/>
      <c r="J560" s="33"/>
      <c r="K560" s="103"/>
    </row>
    <row r="561" spans="1:11" ht="19.5" customHeight="1">
      <c r="A561" s="33"/>
      <c r="J561" s="33"/>
      <c r="K561" s="103"/>
    </row>
    <row r="562" spans="1:11" ht="19.5" customHeight="1">
      <c r="A562" s="33"/>
      <c r="J562" s="33"/>
      <c r="K562" s="103"/>
    </row>
    <row r="563" spans="1:11" ht="19.5" customHeight="1">
      <c r="A563" s="33"/>
      <c r="J563" s="33"/>
      <c r="K563" s="103"/>
    </row>
    <row r="564" spans="1:11" ht="19.5" customHeight="1">
      <c r="A564" s="33"/>
      <c r="J564" s="33"/>
      <c r="K564" s="103"/>
    </row>
    <row r="565" spans="1:11" ht="19.5" customHeight="1">
      <c r="A565" s="33"/>
      <c r="J565" s="33"/>
      <c r="K565" s="103"/>
    </row>
    <row r="566" spans="1:11" ht="19.5" customHeight="1">
      <c r="A566" s="33"/>
      <c r="J566" s="33"/>
      <c r="K566" s="103"/>
    </row>
    <row r="567" spans="1:11" ht="19.5" customHeight="1">
      <c r="A567" s="33"/>
      <c r="J567" s="33"/>
      <c r="K567" s="103"/>
    </row>
    <row r="568" spans="1:11" ht="19.5" customHeight="1">
      <c r="A568" s="33"/>
      <c r="J568" s="33"/>
      <c r="K568" s="103"/>
    </row>
    <row r="569" spans="1:11" ht="19.5" customHeight="1">
      <c r="A569" s="33"/>
      <c r="J569" s="33"/>
      <c r="K569" s="103"/>
    </row>
    <row r="570" spans="1:11" ht="19.5" customHeight="1">
      <c r="A570" s="33"/>
      <c r="J570" s="33"/>
      <c r="K570" s="103"/>
    </row>
    <row r="571" spans="1:11" ht="19.5" customHeight="1">
      <c r="A571" s="33"/>
      <c r="J571" s="33"/>
      <c r="K571" s="103"/>
    </row>
    <row r="572" spans="1:11" ht="19.5" customHeight="1">
      <c r="A572" s="33"/>
      <c r="J572" s="33"/>
      <c r="K572" s="103"/>
    </row>
    <row r="573" spans="1:11" ht="19.5" customHeight="1">
      <c r="A573" s="33"/>
      <c r="J573" s="33"/>
      <c r="K573" s="103"/>
    </row>
    <row r="574" spans="1:11" ht="19.5" customHeight="1">
      <c r="A574" s="33"/>
      <c r="J574" s="33"/>
      <c r="K574" s="103"/>
    </row>
    <row r="575" spans="1:11" ht="19.5" customHeight="1">
      <c r="A575" s="33"/>
      <c r="J575" s="33"/>
      <c r="K575" s="103"/>
    </row>
    <row r="576" spans="1:11" ht="19.5" customHeight="1">
      <c r="A576" s="33"/>
      <c r="J576" s="33"/>
      <c r="K576" s="103"/>
    </row>
    <row r="577" spans="1:11" ht="19.5" customHeight="1">
      <c r="A577" s="33"/>
      <c r="J577" s="33"/>
      <c r="K577" s="103"/>
    </row>
    <row r="578" spans="1:11" ht="19.5" customHeight="1">
      <c r="A578" s="33"/>
      <c r="J578" s="33"/>
      <c r="K578" s="103"/>
    </row>
    <row r="579" spans="1:11" ht="19.5" customHeight="1">
      <c r="A579" s="33"/>
      <c r="J579" s="33"/>
      <c r="K579" s="103"/>
    </row>
    <row r="580" spans="1:11" ht="19.5" customHeight="1">
      <c r="A580" s="33"/>
      <c r="J580" s="33"/>
      <c r="K580" s="103"/>
    </row>
    <row r="581" spans="1:11" ht="19.5" customHeight="1">
      <c r="A581" s="33"/>
      <c r="J581" s="33"/>
      <c r="K581" s="103"/>
    </row>
    <row r="582" spans="1:11" ht="19.5" customHeight="1">
      <c r="A582" s="33"/>
      <c r="J582" s="33"/>
      <c r="K582" s="103"/>
    </row>
    <row r="583" spans="1:11" ht="19.5" customHeight="1">
      <c r="A583" s="33"/>
      <c r="J583" s="33"/>
      <c r="K583" s="103"/>
    </row>
    <row r="584" spans="1:11" ht="19.5" customHeight="1">
      <c r="A584" s="33"/>
      <c r="J584" s="33"/>
      <c r="K584" s="103"/>
    </row>
    <row r="585" spans="1:11" ht="19.5" customHeight="1">
      <c r="A585" s="33"/>
      <c r="J585" s="33"/>
      <c r="K585" s="103"/>
    </row>
    <row r="586" spans="1:11" ht="19.5" customHeight="1">
      <c r="A586" s="33"/>
      <c r="J586" s="33"/>
      <c r="K586" s="103"/>
    </row>
    <row r="587" spans="1:11" ht="19.5" customHeight="1">
      <c r="A587" s="33"/>
      <c r="J587" s="33"/>
      <c r="K587" s="103"/>
    </row>
    <row r="588" spans="1:11" ht="19.5" customHeight="1">
      <c r="A588" s="33"/>
      <c r="J588" s="33"/>
      <c r="K588" s="103"/>
    </row>
    <row r="589" spans="1:11" ht="19.5" customHeight="1">
      <c r="A589" s="33"/>
      <c r="J589" s="33"/>
      <c r="K589" s="103"/>
    </row>
    <row r="590" spans="1:11" ht="19.5" customHeight="1">
      <c r="A590" s="33"/>
      <c r="J590" s="33"/>
      <c r="K590" s="103"/>
    </row>
    <row r="591" spans="1:11" ht="19.5" customHeight="1">
      <c r="A591" s="33"/>
      <c r="J591" s="33"/>
      <c r="K591" s="103"/>
    </row>
    <row r="592" spans="1:11" ht="19.5" customHeight="1">
      <c r="A592" s="33"/>
      <c r="J592" s="33"/>
      <c r="K592" s="103"/>
    </row>
    <row r="593" spans="1:11" ht="19.5" customHeight="1">
      <c r="A593" s="33"/>
      <c r="J593" s="33"/>
      <c r="K593" s="103"/>
    </row>
    <row r="594" spans="1:11" ht="19.5" customHeight="1">
      <c r="A594" s="33"/>
      <c r="J594" s="33"/>
      <c r="K594" s="103"/>
    </row>
    <row r="595" spans="1:11" ht="19.5" customHeight="1">
      <c r="A595" s="33"/>
      <c r="J595" s="33"/>
      <c r="K595" s="103"/>
    </row>
    <row r="596" spans="1:11" ht="19.5" customHeight="1">
      <c r="A596" s="33"/>
      <c r="J596" s="33"/>
      <c r="K596" s="103"/>
    </row>
    <row r="597" spans="1:11" ht="19.5" customHeight="1">
      <c r="A597" s="33"/>
      <c r="J597" s="33"/>
      <c r="K597" s="103"/>
    </row>
    <row r="598" spans="1:11" ht="19.5" customHeight="1">
      <c r="A598" s="33"/>
      <c r="J598" s="33"/>
      <c r="K598" s="103"/>
    </row>
    <row r="599" spans="1:11" ht="19.5" customHeight="1">
      <c r="A599" s="33"/>
      <c r="J599" s="33"/>
      <c r="K599" s="103"/>
    </row>
    <row r="600" spans="1:11" ht="19.5" customHeight="1">
      <c r="A600" s="33"/>
      <c r="J600" s="33"/>
      <c r="K600" s="103"/>
    </row>
    <row r="601" spans="1:11" ht="19.5" customHeight="1">
      <c r="A601" s="33"/>
      <c r="J601" s="33"/>
      <c r="K601" s="103"/>
    </row>
    <row r="602" spans="1:11" ht="19.5" customHeight="1">
      <c r="A602" s="33"/>
      <c r="J602" s="33"/>
      <c r="K602" s="103"/>
    </row>
    <row r="603" spans="1:11" ht="19.5" customHeight="1">
      <c r="A603" s="33"/>
      <c r="J603" s="33"/>
      <c r="K603" s="103"/>
    </row>
    <row r="604" spans="1:11" ht="19.5" customHeight="1">
      <c r="A604" s="33"/>
      <c r="J604" s="33"/>
      <c r="K604" s="103"/>
    </row>
    <row r="605" spans="1:11" ht="19.5" customHeight="1">
      <c r="A605" s="33"/>
      <c r="J605" s="33"/>
      <c r="K605" s="103"/>
    </row>
    <row r="606" spans="1:11" ht="19.5" customHeight="1">
      <c r="A606" s="33"/>
      <c r="J606" s="33"/>
      <c r="K606" s="103"/>
    </row>
    <row r="607" spans="1:11" ht="19.5" customHeight="1">
      <c r="A607" s="33"/>
      <c r="J607" s="33"/>
      <c r="K607" s="103"/>
    </row>
    <row r="608" spans="1:11" ht="19.5" customHeight="1">
      <c r="A608" s="33"/>
      <c r="J608" s="33"/>
      <c r="K608" s="103"/>
    </row>
    <row r="609" spans="1:11" ht="19.5" customHeight="1">
      <c r="A609" s="33"/>
      <c r="J609" s="33"/>
      <c r="K609" s="103"/>
    </row>
    <row r="610" spans="1:11" ht="19.5" customHeight="1">
      <c r="A610" s="33"/>
      <c r="J610" s="33"/>
      <c r="K610" s="103"/>
    </row>
    <row r="611" spans="1:11" ht="19.5" customHeight="1">
      <c r="A611" s="33"/>
      <c r="J611" s="33"/>
      <c r="K611" s="103"/>
    </row>
    <row r="612" spans="1:11" ht="19.5" customHeight="1">
      <c r="A612" s="33"/>
      <c r="J612" s="33"/>
      <c r="K612" s="103"/>
    </row>
    <row r="613" spans="1:11" ht="19.5" customHeight="1">
      <c r="A613" s="33"/>
      <c r="J613" s="33"/>
      <c r="K613" s="103"/>
    </row>
    <row r="614" spans="1:11" ht="19.5" customHeight="1">
      <c r="A614" s="33"/>
      <c r="J614" s="33"/>
      <c r="K614" s="103"/>
    </row>
    <row r="615" spans="1:11" ht="19.5" customHeight="1">
      <c r="A615" s="33"/>
      <c r="J615" s="33"/>
      <c r="K615" s="103"/>
    </row>
    <row r="616" spans="1:11" ht="19.5" customHeight="1">
      <c r="A616" s="33"/>
      <c r="J616" s="33"/>
      <c r="K616" s="103"/>
    </row>
    <row r="617" spans="1:11" ht="19.5" customHeight="1">
      <c r="A617" s="33"/>
      <c r="J617" s="33"/>
      <c r="K617" s="103"/>
    </row>
    <row r="618" spans="1:11" ht="19.5" customHeight="1">
      <c r="A618" s="33"/>
      <c r="J618" s="33"/>
      <c r="K618" s="103"/>
    </row>
    <row r="619" spans="1:11" ht="19.5" customHeight="1">
      <c r="A619" s="33"/>
      <c r="J619" s="33"/>
      <c r="K619" s="103"/>
    </row>
    <row r="620" spans="1:11" ht="19.5" customHeight="1">
      <c r="A620" s="33"/>
      <c r="J620" s="33"/>
      <c r="K620" s="103"/>
    </row>
    <row r="621" spans="1:11" ht="19.5" customHeight="1">
      <c r="A621" s="33"/>
      <c r="J621" s="33"/>
      <c r="K621" s="103"/>
    </row>
    <row r="622" spans="1:11" ht="19.5" customHeight="1">
      <c r="A622" s="33"/>
      <c r="J622" s="33"/>
      <c r="K622" s="103"/>
    </row>
    <row r="623" spans="1:11" ht="19.5" customHeight="1">
      <c r="A623" s="33"/>
      <c r="J623" s="33"/>
      <c r="K623" s="103"/>
    </row>
    <row r="624" spans="1:11" ht="19.5" customHeight="1">
      <c r="A624" s="33"/>
      <c r="J624" s="33"/>
      <c r="K624" s="103"/>
    </row>
    <row r="625" spans="1:11" ht="19.5" customHeight="1">
      <c r="A625" s="33"/>
      <c r="J625" s="33"/>
      <c r="K625" s="103"/>
    </row>
    <row r="626" spans="1:11" ht="19.5" customHeight="1">
      <c r="A626" s="33"/>
      <c r="J626" s="33"/>
      <c r="K626" s="103"/>
    </row>
    <row r="627" spans="1:11" ht="19.5" customHeight="1">
      <c r="A627" s="33"/>
      <c r="J627" s="33"/>
      <c r="K627" s="103"/>
    </row>
    <row r="628" spans="1:11" ht="19.5" customHeight="1">
      <c r="A628" s="33"/>
      <c r="J628" s="33"/>
      <c r="K628" s="103"/>
    </row>
    <row r="629" spans="1:11" ht="19.5" customHeight="1">
      <c r="A629" s="33"/>
      <c r="J629" s="33"/>
      <c r="K629" s="103"/>
    </row>
    <row r="630" spans="1:11" ht="19.5" customHeight="1">
      <c r="A630" s="33"/>
      <c r="J630" s="33"/>
      <c r="K630" s="103"/>
    </row>
    <row r="631" spans="1:11" ht="19.5" customHeight="1">
      <c r="A631" s="33"/>
      <c r="J631" s="33"/>
      <c r="K631" s="103"/>
    </row>
    <row r="632" spans="1:11" ht="19.5" customHeight="1">
      <c r="A632" s="33"/>
      <c r="J632" s="33"/>
      <c r="K632" s="103"/>
    </row>
    <row r="633" spans="1:11" ht="19.5" customHeight="1">
      <c r="A633" s="33"/>
      <c r="J633" s="33"/>
      <c r="K633" s="103"/>
    </row>
    <row r="634" spans="1:11" ht="19.5" customHeight="1">
      <c r="A634" s="33"/>
      <c r="J634" s="33"/>
      <c r="K634" s="103"/>
    </row>
    <row r="635" spans="1:11" ht="19.5" customHeight="1">
      <c r="A635" s="33"/>
      <c r="J635" s="33"/>
      <c r="K635" s="103"/>
    </row>
    <row r="636" spans="1:11" ht="19.5" customHeight="1">
      <c r="A636" s="33"/>
      <c r="J636" s="33"/>
      <c r="K636" s="103"/>
    </row>
    <row r="637" spans="1:11" ht="19.5" customHeight="1">
      <c r="A637" s="33"/>
      <c r="J637" s="33"/>
      <c r="K637" s="103"/>
    </row>
    <row r="638" spans="1:11" ht="19.5" customHeight="1">
      <c r="A638" s="33"/>
      <c r="J638" s="33"/>
      <c r="K638" s="103"/>
    </row>
    <row r="639" spans="1:11" ht="19.5" customHeight="1">
      <c r="A639" s="33"/>
      <c r="J639" s="33"/>
      <c r="K639" s="103"/>
    </row>
    <row r="640" spans="1:11" ht="19.5" customHeight="1">
      <c r="A640" s="33"/>
      <c r="J640" s="33"/>
      <c r="K640" s="103"/>
    </row>
    <row r="641" spans="1:11" ht="19.5" customHeight="1">
      <c r="A641" s="33"/>
      <c r="J641" s="33"/>
      <c r="K641" s="103"/>
    </row>
    <row r="642" spans="1:11" ht="19.5" customHeight="1">
      <c r="A642" s="33"/>
      <c r="J642" s="33"/>
      <c r="K642" s="103"/>
    </row>
    <row r="643" spans="1:11" ht="19.5" customHeight="1">
      <c r="A643" s="33"/>
      <c r="J643" s="33"/>
      <c r="K643" s="103"/>
    </row>
    <row r="644" spans="1:11" ht="19.5" customHeight="1">
      <c r="A644" s="33"/>
      <c r="J644" s="33"/>
      <c r="K644" s="103"/>
    </row>
    <row r="645" spans="1:11" ht="19.5" customHeight="1">
      <c r="A645" s="33"/>
      <c r="J645" s="33"/>
      <c r="K645" s="103"/>
    </row>
    <row r="646" spans="1:11" ht="19.5" customHeight="1">
      <c r="A646" s="33"/>
      <c r="J646" s="33"/>
      <c r="K646" s="103"/>
    </row>
    <row r="647" spans="1:11" ht="19.5" customHeight="1">
      <c r="A647" s="33"/>
      <c r="J647" s="33"/>
      <c r="K647" s="103"/>
    </row>
    <row r="648" spans="1:11" ht="19.5" customHeight="1">
      <c r="A648" s="33"/>
      <c r="J648" s="33"/>
      <c r="K648" s="103"/>
    </row>
    <row r="649" spans="1:11" ht="19.5" customHeight="1">
      <c r="A649" s="33"/>
      <c r="J649" s="33"/>
      <c r="K649" s="103"/>
    </row>
    <row r="650" spans="1:11" ht="19.5" customHeight="1">
      <c r="A650" s="33"/>
      <c r="J650" s="33"/>
      <c r="K650" s="103"/>
    </row>
    <row r="651" spans="1:11" ht="19.5" customHeight="1">
      <c r="A651" s="33"/>
      <c r="J651" s="33"/>
      <c r="K651" s="103"/>
    </row>
    <row r="652" spans="1:11" ht="19.5" customHeight="1">
      <c r="A652" s="33"/>
      <c r="J652" s="33"/>
      <c r="K652" s="103"/>
    </row>
    <row r="653" spans="1:11" ht="19.5" customHeight="1">
      <c r="A653" s="33"/>
      <c r="J653" s="33"/>
      <c r="K653" s="103"/>
    </row>
    <row r="654" spans="1:11" ht="19.5" customHeight="1">
      <c r="A654" s="33"/>
      <c r="J654" s="33"/>
      <c r="K654" s="103"/>
    </row>
    <row r="655" spans="1:11" ht="19.5" customHeight="1">
      <c r="A655" s="33"/>
      <c r="J655" s="33"/>
      <c r="K655" s="103"/>
    </row>
    <row r="656" spans="1:11" ht="19.5" customHeight="1">
      <c r="A656" s="33"/>
      <c r="J656" s="33"/>
      <c r="K656" s="103"/>
    </row>
    <row r="657" spans="1:11" ht="19.5" customHeight="1">
      <c r="A657" s="33"/>
      <c r="J657" s="33"/>
      <c r="K657" s="103"/>
    </row>
    <row r="658" spans="1:11" ht="19.5" customHeight="1">
      <c r="A658" s="33"/>
      <c r="J658" s="33"/>
      <c r="K658" s="103"/>
    </row>
    <row r="659" spans="1:11" ht="19.5" customHeight="1">
      <c r="A659" s="33"/>
      <c r="J659" s="33"/>
      <c r="K659" s="103"/>
    </row>
    <row r="660" spans="1:11" ht="19.5" customHeight="1">
      <c r="A660" s="33"/>
      <c r="J660" s="33"/>
      <c r="K660" s="103"/>
    </row>
    <row r="661" spans="1:11" ht="19.5" customHeight="1">
      <c r="A661" s="33"/>
      <c r="J661" s="33"/>
      <c r="K661" s="103"/>
    </row>
    <row r="662" spans="1:11" ht="19.5" customHeight="1">
      <c r="A662" s="33"/>
      <c r="J662" s="33"/>
      <c r="K662" s="103"/>
    </row>
    <row r="663" spans="1:11" ht="19.5" customHeight="1">
      <c r="A663" s="33"/>
      <c r="J663" s="33"/>
      <c r="K663" s="103"/>
    </row>
    <row r="664" spans="1:11" ht="19.5" customHeight="1">
      <c r="A664" s="33"/>
      <c r="J664" s="33"/>
      <c r="K664" s="103"/>
    </row>
    <row r="665" spans="1:11" ht="19.5" customHeight="1">
      <c r="A665" s="33"/>
      <c r="J665" s="33"/>
      <c r="K665" s="103"/>
    </row>
    <row r="666" spans="1:11" ht="19.5" customHeight="1">
      <c r="A666" s="33"/>
      <c r="J666" s="33"/>
      <c r="K666" s="103"/>
    </row>
    <row r="667" spans="1:11" ht="19.5" customHeight="1">
      <c r="A667" s="33"/>
      <c r="J667" s="33"/>
      <c r="K667" s="103"/>
    </row>
    <row r="668" spans="1:11" ht="19.5" customHeight="1">
      <c r="A668" s="33"/>
      <c r="J668" s="33"/>
      <c r="K668" s="103"/>
    </row>
    <row r="669" spans="1:11" ht="19.5" customHeight="1">
      <c r="A669" s="33"/>
      <c r="J669" s="33"/>
      <c r="K669" s="103"/>
    </row>
    <row r="670" spans="1:11" ht="19.5" customHeight="1">
      <c r="A670" s="33"/>
      <c r="J670" s="33"/>
      <c r="K670" s="103"/>
    </row>
    <row r="671" spans="1:11" ht="19.5" customHeight="1">
      <c r="A671" s="33"/>
      <c r="J671" s="33"/>
      <c r="K671" s="103"/>
    </row>
    <row r="672" spans="1:11" ht="19.5" customHeight="1">
      <c r="A672" s="33"/>
      <c r="J672" s="33"/>
      <c r="K672" s="103"/>
    </row>
    <row r="673" spans="1:11" ht="19.5" customHeight="1">
      <c r="A673" s="33"/>
      <c r="J673" s="33"/>
      <c r="K673" s="103"/>
    </row>
    <row r="674" spans="1:11" ht="19.5" customHeight="1">
      <c r="A674" s="33"/>
      <c r="J674" s="33"/>
      <c r="K674" s="103"/>
    </row>
    <row r="675" spans="1:11" ht="19.5" customHeight="1">
      <c r="A675" s="33"/>
      <c r="J675" s="33"/>
      <c r="K675" s="103"/>
    </row>
    <row r="676" spans="1:11" ht="19.5" customHeight="1">
      <c r="A676" s="33"/>
      <c r="J676" s="33"/>
      <c r="K676" s="103"/>
    </row>
    <row r="677" spans="1:11" ht="19.5" customHeight="1">
      <c r="A677" s="33"/>
      <c r="J677" s="33"/>
      <c r="K677" s="103"/>
    </row>
    <row r="678" spans="1:11" ht="19.5" customHeight="1">
      <c r="A678" s="33"/>
      <c r="J678" s="33"/>
      <c r="K678" s="103"/>
    </row>
    <row r="679" spans="1:11" ht="19.5" customHeight="1">
      <c r="A679" s="33"/>
      <c r="J679" s="33"/>
      <c r="K679" s="103"/>
    </row>
    <row r="680" spans="1:11" ht="19.5" customHeight="1">
      <c r="A680" s="33"/>
      <c r="J680" s="33"/>
      <c r="K680" s="103"/>
    </row>
    <row r="681" spans="1:11" ht="19.5" customHeight="1">
      <c r="A681" s="33"/>
      <c r="J681" s="33"/>
      <c r="K681" s="103"/>
    </row>
    <row r="682" spans="1:11" ht="19.5" customHeight="1">
      <c r="A682" s="33"/>
      <c r="J682" s="33"/>
      <c r="K682" s="103"/>
    </row>
    <row r="683" spans="1:11" ht="19.5" customHeight="1">
      <c r="A683" s="33"/>
      <c r="J683" s="33"/>
      <c r="K683" s="103"/>
    </row>
    <row r="684" spans="1:11" ht="19.5" customHeight="1">
      <c r="A684" s="33"/>
      <c r="J684" s="33"/>
      <c r="K684" s="103"/>
    </row>
    <row r="685" spans="1:11" ht="19.5" customHeight="1">
      <c r="A685" s="33"/>
      <c r="J685" s="33"/>
      <c r="K685" s="103"/>
    </row>
    <row r="686" spans="1:11" ht="19.5" customHeight="1">
      <c r="A686" s="33"/>
      <c r="J686" s="33"/>
      <c r="K686" s="103"/>
    </row>
    <row r="687" spans="1:11" ht="19.5" customHeight="1">
      <c r="A687" s="33"/>
      <c r="J687" s="33"/>
      <c r="K687" s="103"/>
    </row>
    <row r="688" spans="1:11" ht="19.5" customHeight="1">
      <c r="A688" s="33"/>
      <c r="J688" s="33"/>
      <c r="K688" s="103"/>
    </row>
    <row r="689" spans="1:11" ht="19.5" customHeight="1">
      <c r="A689" s="33"/>
      <c r="J689" s="33"/>
      <c r="K689" s="103"/>
    </row>
    <row r="690" spans="1:11" ht="19.5" customHeight="1">
      <c r="A690" s="33"/>
      <c r="J690" s="33"/>
      <c r="K690" s="103"/>
    </row>
    <row r="691" spans="1:11" ht="19.5" customHeight="1">
      <c r="A691" s="33"/>
      <c r="J691" s="33"/>
      <c r="K691" s="103"/>
    </row>
    <row r="692" spans="1:11" ht="19.5" customHeight="1">
      <c r="A692" s="33"/>
      <c r="J692" s="33"/>
      <c r="K692" s="103"/>
    </row>
    <row r="693" spans="1:11" ht="19.5" customHeight="1">
      <c r="A693" s="33"/>
      <c r="J693" s="33"/>
      <c r="K693" s="103"/>
    </row>
    <row r="694" spans="1:11" ht="19.5" customHeight="1">
      <c r="A694" s="33"/>
      <c r="J694" s="33"/>
      <c r="K694" s="103"/>
    </row>
    <row r="695" spans="1:11" ht="19.5" customHeight="1">
      <c r="A695" s="33"/>
      <c r="J695" s="33"/>
      <c r="K695" s="103"/>
    </row>
    <row r="696" spans="1:11" ht="19.5" customHeight="1">
      <c r="A696" s="33"/>
      <c r="J696" s="33"/>
      <c r="K696" s="103"/>
    </row>
    <row r="697" spans="1:11" ht="19.5" customHeight="1">
      <c r="A697" s="33"/>
      <c r="J697" s="33"/>
      <c r="K697" s="103"/>
    </row>
    <row r="698" spans="1:11" ht="19.5" customHeight="1">
      <c r="A698" s="33"/>
      <c r="J698" s="33"/>
      <c r="K698" s="103"/>
    </row>
    <row r="699" spans="1:11" ht="19.5" customHeight="1">
      <c r="A699" s="33"/>
      <c r="J699" s="33"/>
      <c r="K699" s="103"/>
    </row>
    <row r="700" spans="1:11" ht="19.5" customHeight="1">
      <c r="A700" s="33"/>
      <c r="J700" s="33"/>
      <c r="K700" s="103"/>
    </row>
    <row r="701" spans="1:11" ht="19.5" customHeight="1">
      <c r="A701" s="33"/>
      <c r="J701" s="33"/>
      <c r="K701" s="103"/>
    </row>
    <row r="702" spans="1:11" ht="19.5" customHeight="1">
      <c r="A702" s="33"/>
      <c r="J702" s="33"/>
      <c r="K702" s="103"/>
    </row>
    <row r="703" spans="1:11" ht="19.5" customHeight="1">
      <c r="A703" s="33"/>
      <c r="J703" s="33"/>
      <c r="K703" s="103"/>
    </row>
    <row r="704" spans="1:11" ht="19.5" customHeight="1">
      <c r="A704" s="33"/>
      <c r="J704" s="33"/>
      <c r="K704" s="103"/>
    </row>
    <row r="705" spans="1:11" ht="19.5" customHeight="1">
      <c r="A705" s="33"/>
      <c r="J705" s="33"/>
      <c r="K705" s="103"/>
    </row>
    <row r="706" spans="1:11" ht="19.5" customHeight="1">
      <c r="A706" s="33"/>
      <c r="J706" s="33"/>
      <c r="K706" s="103"/>
    </row>
    <row r="707" spans="1:11" ht="19.5" customHeight="1">
      <c r="A707" s="33"/>
      <c r="J707" s="33"/>
      <c r="K707" s="103"/>
    </row>
    <row r="708" spans="1:11" ht="19.5" customHeight="1">
      <c r="A708" s="33"/>
      <c r="J708" s="33"/>
      <c r="K708" s="103"/>
    </row>
    <row r="709" spans="1:11" ht="19.5" customHeight="1">
      <c r="A709" s="33"/>
      <c r="J709" s="33"/>
      <c r="K709" s="103"/>
    </row>
    <row r="710" spans="1:11" ht="19.5" customHeight="1">
      <c r="A710" s="33"/>
      <c r="J710" s="33"/>
      <c r="K710" s="103"/>
    </row>
    <row r="711" spans="1:11" ht="19.5" customHeight="1">
      <c r="A711" s="33"/>
      <c r="J711" s="33"/>
      <c r="K711" s="103"/>
    </row>
    <row r="712" spans="1:11" ht="19.5" customHeight="1">
      <c r="A712" s="33"/>
      <c r="J712" s="33"/>
      <c r="K712" s="103"/>
    </row>
    <row r="713" spans="1:11" ht="19.5" customHeight="1">
      <c r="A713" s="33"/>
      <c r="J713" s="33"/>
      <c r="K713" s="103"/>
    </row>
    <row r="714" spans="1:11" ht="19.5" customHeight="1">
      <c r="A714" s="33"/>
      <c r="J714" s="33"/>
      <c r="K714" s="103"/>
    </row>
    <row r="715" spans="1:11" ht="19.5" customHeight="1">
      <c r="A715" s="33"/>
      <c r="J715" s="33"/>
      <c r="K715" s="103"/>
    </row>
    <row r="716" spans="1:11" ht="19.5" customHeight="1">
      <c r="A716" s="33"/>
      <c r="J716" s="33"/>
      <c r="K716" s="103"/>
    </row>
    <row r="717" spans="1:11" ht="19.5" customHeight="1">
      <c r="A717" s="33"/>
      <c r="J717" s="33"/>
      <c r="K717" s="103"/>
    </row>
    <row r="718" spans="1:11" ht="19.5" customHeight="1">
      <c r="A718" s="33"/>
      <c r="J718" s="33"/>
      <c r="K718" s="103"/>
    </row>
    <row r="719" spans="1:11" ht="19.5" customHeight="1">
      <c r="A719" s="33"/>
      <c r="J719" s="33"/>
      <c r="K719" s="103"/>
    </row>
    <row r="720" spans="1:11" ht="19.5" customHeight="1">
      <c r="A720" s="33"/>
      <c r="J720" s="33"/>
      <c r="K720" s="103"/>
    </row>
    <row r="721" spans="1:11" ht="19.5" customHeight="1">
      <c r="A721" s="33"/>
      <c r="J721" s="33"/>
      <c r="K721" s="103"/>
    </row>
    <row r="722" spans="1:11" ht="19.5" customHeight="1">
      <c r="A722" s="33"/>
      <c r="J722" s="33"/>
      <c r="K722" s="103"/>
    </row>
    <row r="723" spans="1:11" ht="19.5" customHeight="1">
      <c r="A723" s="33"/>
      <c r="J723" s="33"/>
      <c r="K723" s="103"/>
    </row>
    <row r="724" spans="1:11" ht="19.5" customHeight="1">
      <c r="A724" s="33"/>
      <c r="J724" s="33"/>
      <c r="K724" s="103"/>
    </row>
    <row r="725" spans="1:11" ht="19.5" customHeight="1">
      <c r="A725" s="33"/>
      <c r="J725" s="33"/>
      <c r="K725" s="103"/>
    </row>
    <row r="726" spans="1:11" ht="19.5" customHeight="1">
      <c r="A726" s="33"/>
      <c r="J726" s="33"/>
      <c r="K726" s="103"/>
    </row>
    <row r="727" spans="1:11" ht="19.5" customHeight="1">
      <c r="A727" s="33"/>
      <c r="J727" s="33"/>
      <c r="K727" s="103"/>
    </row>
    <row r="728" spans="1:11" ht="19.5" customHeight="1">
      <c r="A728" s="33"/>
      <c r="J728" s="33"/>
      <c r="K728" s="103"/>
    </row>
    <row r="729" spans="1:11" ht="19.5" customHeight="1">
      <c r="A729" s="33"/>
      <c r="J729" s="33"/>
      <c r="K729" s="103"/>
    </row>
    <row r="730" spans="1:11" ht="19.5" customHeight="1">
      <c r="A730" s="33"/>
      <c r="J730" s="33"/>
      <c r="K730" s="103"/>
    </row>
    <row r="731" spans="1:11" ht="19.5" customHeight="1">
      <c r="A731" s="33"/>
      <c r="J731" s="33"/>
      <c r="K731" s="103"/>
    </row>
    <row r="732" spans="1:11" ht="19.5" customHeight="1">
      <c r="A732" s="33"/>
      <c r="J732" s="33"/>
      <c r="K732" s="103"/>
    </row>
    <row r="733" spans="1:11" ht="19.5" customHeight="1">
      <c r="A733" s="33"/>
      <c r="J733" s="33"/>
      <c r="K733" s="103"/>
    </row>
    <row r="734" spans="1:11" ht="19.5" customHeight="1">
      <c r="A734" s="33"/>
      <c r="J734" s="33"/>
      <c r="K734" s="103"/>
    </row>
    <row r="735" spans="1:11" ht="19.5" customHeight="1">
      <c r="A735" s="33"/>
      <c r="J735" s="33"/>
      <c r="K735" s="103"/>
    </row>
    <row r="736" spans="1:11" ht="19.5" customHeight="1">
      <c r="A736" s="33"/>
      <c r="J736" s="33"/>
      <c r="K736" s="103"/>
    </row>
    <row r="737" spans="1:11" ht="19.5" customHeight="1">
      <c r="A737" s="33"/>
      <c r="J737" s="33"/>
      <c r="K737" s="103"/>
    </row>
    <row r="738" spans="1:11" ht="19.5" customHeight="1">
      <c r="A738" s="33"/>
      <c r="J738" s="33"/>
      <c r="K738" s="103"/>
    </row>
    <row r="739" spans="1:11" ht="19.5" customHeight="1">
      <c r="A739" s="33"/>
      <c r="J739" s="33"/>
      <c r="K739" s="103"/>
    </row>
    <row r="740" spans="1:11" ht="19.5" customHeight="1">
      <c r="A740" s="33"/>
      <c r="J740" s="33"/>
      <c r="K740" s="103"/>
    </row>
    <row r="741" spans="1:11" ht="19.5" customHeight="1">
      <c r="A741" s="33"/>
      <c r="J741" s="33"/>
      <c r="K741" s="103"/>
    </row>
    <row r="742" spans="1:11" ht="19.5" customHeight="1">
      <c r="A742" s="33"/>
      <c r="J742" s="33"/>
      <c r="K742" s="103"/>
    </row>
    <row r="743" spans="1:11" ht="19.5" customHeight="1">
      <c r="A743" s="33"/>
      <c r="J743" s="33"/>
      <c r="K743" s="103"/>
    </row>
    <row r="744" spans="1:11" ht="19.5" customHeight="1">
      <c r="A744" s="33"/>
      <c r="J744" s="33"/>
      <c r="K744" s="103"/>
    </row>
    <row r="745" spans="1:11" ht="19.5" customHeight="1">
      <c r="A745" s="33"/>
      <c r="J745" s="33"/>
      <c r="K745" s="103"/>
    </row>
    <row r="746" spans="1:11" ht="19.5" customHeight="1">
      <c r="A746" s="33"/>
      <c r="J746" s="33"/>
      <c r="K746" s="103"/>
    </row>
    <row r="747" spans="1:11" ht="19.5" customHeight="1">
      <c r="A747" s="33"/>
      <c r="J747" s="33"/>
      <c r="K747" s="103"/>
    </row>
    <row r="748" spans="1:11" ht="19.5" customHeight="1">
      <c r="A748" s="33"/>
      <c r="J748" s="33"/>
      <c r="K748" s="103"/>
    </row>
    <row r="749" spans="1:11" ht="19.5" customHeight="1">
      <c r="A749" s="33"/>
      <c r="J749" s="33"/>
      <c r="K749" s="103"/>
    </row>
    <row r="750" spans="1:11" ht="19.5" customHeight="1">
      <c r="A750" s="33"/>
      <c r="J750" s="33"/>
      <c r="K750" s="103"/>
    </row>
    <row r="751" spans="1:11" ht="19.5" customHeight="1">
      <c r="A751" s="33"/>
      <c r="J751" s="33"/>
      <c r="K751" s="103"/>
    </row>
    <row r="752" spans="1:11" ht="19.5" customHeight="1">
      <c r="A752" s="33"/>
      <c r="J752" s="33"/>
      <c r="K752" s="103"/>
    </row>
    <row r="753" spans="1:11" ht="19.5" customHeight="1">
      <c r="A753" s="33"/>
      <c r="J753" s="33"/>
      <c r="K753" s="103"/>
    </row>
    <row r="754" spans="1:11" ht="19.5" customHeight="1">
      <c r="A754" s="33"/>
      <c r="J754" s="33"/>
      <c r="K754" s="103"/>
    </row>
    <row r="755" spans="1:11" ht="19.5" customHeight="1">
      <c r="A755" s="33"/>
      <c r="J755" s="33"/>
      <c r="K755" s="103"/>
    </row>
    <row r="756" spans="1:11" ht="19.5" customHeight="1">
      <c r="A756" s="33"/>
      <c r="J756" s="33"/>
      <c r="K756" s="103"/>
    </row>
    <row r="757" spans="1:11" ht="19.5" customHeight="1">
      <c r="A757" s="33"/>
      <c r="J757" s="33"/>
      <c r="K757" s="103"/>
    </row>
    <row r="758" spans="1:11" ht="19.5" customHeight="1">
      <c r="A758" s="33"/>
      <c r="J758" s="33"/>
      <c r="K758" s="103"/>
    </row>
    <row r="759" spans="1:11" ht="19.5" customHeight="1">
      <c r="A759" s="33"/>
      <c r="J759" s="33"/>
      <c r="K759" s="103"/>
    </row>
    <row r="760" spans="1:11" ht="19.5" customHeight="1">
      <c r="A760" s="33"/>
      <c r="J760" s="33"/>
      <c r="K760" s="103"/>
    </row>
    <row r="761" spans="1:11" ht="19.5" customHeight="1">
      <c r="A761" s="33"/>
      <c r="J761" s="33"/>
      <c r="K761" s="103"/>
    </row>
    <row r="762" spans="1:11" ht="19.5" customHeight="1">
      <c r="A762" s="33"/>
      <c r="J762" s="33"/>
      <c r="K762" s="103"/>
    </row>
    <row r="763" spans="1:11" ht="19.5" customHeight="1">
      <c r="A763" s="33"/>
      <c r="J763" s="33"/>
      <c r="K763" s="103"/>
    </row>
    <row r="764" spans="1:11" ht="19.5" customHeight="1">
      <c r="A764" s="33"/>
      <c r="J764" s="33"/>
      <c r="K764" s="103"/>
    </row>
    <row r="765" spans="1:11" ht="19.5" customHeight="1">
      <c r="A765" s="33"/>
      <c r="J765" s="33"/>
      <c r="K765" s="103"/>
    </row>
    <row r="766" spans="1:11" ht="19.5" customHeight="1">
      <c r="A766" s="33"/>
      <c r="J766" s="33"/>
      <c r="K766" s="103"/>
    </row>
    <row r="767" spans="1:11" ht="19.5" customHeight="1">
      <c r="A767" s="33"/>
      <c r="J767" s="33"/>
      <c r="K767" s="103"/>
    </row>
    <row r="768" spans="1:11" ht="19.5" customHeight="1">
      <c r="A768" s="33"/>
      <c r="J768" s="33"/>
      <c r="K768" s="103"/>
    </row>
    <row r="769" spans="1:11" ht="19.5" customHeight="1">
      <c r="A769" s="33"/>
      <c r="J769" s="33"/>
      <c r="K769" s="103"/>
    </row>
    <row r="770" spans="1:11" ht="19.5" customHeight="1">
      <c r="A770" s="33"/>
      <c r="J770" s="33"/>
      <c r="K770" s="103"/>
    </row>
    <row r="771" spans="1:11" ht="19.5" customHeight="1">
      <c r="A771" s="33"/>
      <c r="J771" s="33"/>
      <c r="K771" s="103"/>
    </row>
    <row r="772" spans="1:11" ht="19.5" customHeight="1">
      <c r="A772" s="33"/>
      <c r="J772" s="33"/>
      <c r="K772" s="103"/>
    </row>
    <row r="773" spans="1:11" ht="19.5" customHeight="1">
      <c r="A773" s="33"/>
      <c r="J773" s="33"/>
      <c r="K773" s="103"/>
    </row>
    <row r="774" spans="1:11" ht="19.5" customHeight="1">
      <c r="A774" s="33"/>
      <c r="J774" s="33"/>
      <c r="K774" s="103"/>
    </row>
    <row r="775" spans="1:11" ht="19.5" customHeight="1">
      <c r="A775" s="33"/>
      <c r="J775" s="33"/>
      <c r="K775" s="103"/>
    </row>
    <row r="776" spans="1:11" ht="19.5" customHeight="1">
      <c r="A776" s="33"/>
      <c r="J776" s="33"/>
      <c r="K776" s="103"/>
    </row>
    <row r="777" spans="1:11" ht="19.5" customHeight="1">
      <c r="A777" s="33"/>
      <c r="J777" s="33"/>
      <c r="K777" s="103"/>
    </row>
    <row r="778" spans="1:11" ht="19.5" customHeight="1">
      <c r="A778" s="33"/>
      <c r="J778" s="33"/>
      <c r="K778" s="103"/>
    </row>
    <row r="779" spans="1:11" ht="19.5" customHeight="1">
      <c r="A779" s="33"/>
      <c r="J779" s="33"/>
      <c r="K779" s="103"/>
    </row>
    <row r="780" spans="1:11" ht="19.5" customHeight="1">
      <c r="A780" s="33"/>
      <c r="J780" s="33"/>
      <c r="K780" s="103"/>
    </row>
    <row r="781" spans="1:11" ht="19.5" customHeight="1">
      <c r="A781" s="33"/>
      <c r="J781" s="33"/>
      <c r="K781" s="103"/>
    </row>
    <row r="782" spans="1:11" ht="19.5" customHeight="1">
      <c r="A782" s="33"/>
      <c r="J782" s="33"/>
      <c r="K782" s="103"/>
    </row>
    <row r="783" spans="1:11" ht="19.5" customHeight="1">
      <c r="A783" s="33"/>
      <c r="J783" s="33"/>
      <c r="K783" s="103"/>
    </row>
    <row r="784" spans="1:11" ht="19.5" customHeight="1">
      <c r="A784" s="33"/>
      <c r="J784" s="33"/>
      <c r="K784" s="103"/>
    </row>
    <row r="785" spans="1:11" ht="19.5" customHeight="1">
      <c r="A785" s="33"/>
      <c r="J785" s="33"/>
      <c r="K785" s="103"/>
    </row>
    <row r="786" spans="1:11" ht="19.5" customHeight="1">
      <c r="A786" s="33"/>
      <c r="J786" s="33"/>
      <c r="K786" s="103"/>
    </row>
    <row r="787" spans="1:11" ht="19.5" customHeight="1">
      <c r="A787" s="33"/>
      <c r="J787" s="33"/>
      <c r="K787" s="103"/>
    </row>
    <row r="788" spans="1:11" ht="19.5" customHeight="1">
      <c r="A788" s="33"/>
      <c r="J788" s="33"/>
      <c r="K788" s="103"/>
    </row>
    <row r="789" spans="1:11" ht="19.5" customHeight="1">
      <c r="A789" s="33"/>
      <c r="J789" s="33"/>
      <c r="K789" s="103"/>
    </row>
    <row r="790" spans="1:11" ht="19.5" customHeight="1">
      <c r="A790" s="33"/>
      <c r="J790" s="33"/>
      <c r="K790" s="103"/>
    </row>
    <row r="791" spans="1:11" ht="19.5" customHeight="1">
      <c r="A791" s="33"/>
      <c r="J791" s="33"/>
      <c r="K791" s="103"/>
    </row>
    <row r="792" spans="1:11" ht="19.5" customHeight="1">
      <c r="A792" s="33"/>
      <c r="J792" s="33"/>
      <c r="K792" s="103"/>
    </row>
    <row r="793" spans="1:11" ht="19.5" customHeight="1">
      <c r="A793" s="33"/>
      <c r="J793" s="33"/>
      <c r="K793" s="103"/>
    </row>
    <row r="794" spans="1:11" ht="19.5" customHeight="1">
      <c r="A794" s="33"/>
      <c r="J794" s="33"/>
      <c r="K794" s="103"/>
    </row>
    <row r="795" spans="1:11" ht="19.5" customHeight="1">
      <c r="A795" s="33"/>
      <c r="J795" s="33"/>
      <c r="K795" s="103"/>
    </row>
    <row r="796" spans="1:11" ht="19.5" customHeight="1">
      <c r="A796" s="33"/>
      <c r="J796" s="33"/>
      <c r="K796" s="103"/>
    </row>
    <row r="797" spans="1:11" ht="19.5" customHeight="1">
      <c r="A797" s="33"/>
      <c r="J797" s="33"/>
      <c r="K797" s="103"/>
    </row>
    <row r="798" spans="1:11" ht="19.5" customHeight="1">
      <c r="A798" s="33"/>
      <c r="J798" s="33"/>
      <c r="K798" s="103"/>
    </row>
    <row r="799" spans="1:11" ht="19.5" customHeight="1">
      <c r="A799" s="33"/>
      <c r="J799" s="33"/>
      <c r="K799" s="103"/>
    </row>
    <row r="800" spans="1:11" ht="19.5" customHeight="1">
      <c r="A800" s="33"/>
      <c r="J800" s="33"/>
      <c r="K800" s="103"/>
    </row>
    <row r="801" spans="1:11" ht="19.5" customHeight="1">
      <c r="A801" s="33"/>
      <c r="J801" s="33"/>
      <c r="K801" s="103"/>
    </row>
    <row r="802" spans="1:11" ht="19.5" customHeight="1">
      <c r="A802" s="33"/>
      <c r="J802" s="33"/>
      <c r="K802" s="103"/>
    </row>
    <row r="803" spans="1:11" ht="19.5" customHeight="1">
      <c r="A803" s="33"/>
      <c r="J803" s="33"/>
      <c r="K803" s="103"/>
    </row>
    <row r="804" spans="1:11" ht="19.5" customHeight="1">
      <c r="A804" s="33"/>
      <c r="J804" s="33"/>
      <c r="K804" s="103"/>
    </row>
    <row r="805" spans="1:11" ht="19.5" customHeight="1">
      <c r="A805" s="33"/>
      <c r="J805" s="33"/>
      <c r="K805" s="103"/>
    </row>
    <row r="806" spans="1:11" ht="19.5" customHeight="1">
      <c r="A806" s="33"/>
      <c r="J806" s="33"/>
      <c r="K806" s="103"/>
    </row>
    <row r="807" spans="1:11" ht="19.5" customHeight="1">
      <c r="A807" s="33"/>
      <c r="J807" s="33"/>
      <c r="K807" s="103"/>
    </row>
    <row r="808" spans="1:11" ht="19.5" customHeight="1">
      <c r="A808" s="33"/>
      <c r="J808" s="33"/>
      <c r="K808" s="103"/>
    </row>
    <row r="809" spans="1:11" ht="19.5" customHeight="1">
      <c r="A809" s="33"/>
      <c r="J809" s="33"/>
      <c r="K809" s="103"/>
    </row>
    <row r="810" spans="1:11" ht="19.5" customHeight="1">
      <c r="A810" s="33"/>
      <c r="J810" s="33"/>
      <c r="K810" s="103"/>
    </row>
    <row r="811" spans="1:11" ht="19.5" customHeight="1">
      <c r="A811" s="33"/>
      <c r="J811" s="33"/>
      <c r="K811" s="103"/>
    </row>
    <row r="812" spans="1:11" ht="19.5" customHeight="1">
      <c r="A812" s="33"/>
      <c r="J812" s="33"/>
      <c r="K812" s="103"/>
    </row>
    <row r="813" spans="1:11" ht="19.5" customHeight="1">
      <c r="A813" s="33"/>
      <c r="J813" s="33"/>
      <c r="K813" s="103"/>
    </row>
    <row r="814" spans="1:11" ht="19.5" customHeight="1">
      <c r="A814" s="33"/>
      <c r="J814" s="33"/>
      <c r="K814" s="103"/>
    </row>
    <row r="815" spans="1:11" ht="19.5" customHeight="1">
      <c r="A815" s="33"/>
      <c r="J815" s="33"/>
      <c r="K815" s="103"/>
    </row>
    <row r="816" spans="1:11" ht="19.5" customHeight="1">
      <c r="A816" s="33"/>
      <c r="J816" s="33"/>
      <c r="K816" s="103"/>
    </row>
    <row r="817" spans="1:11" ht="19.5" customHeight="1">
      <c r="A817" s="33"/>
      <c r="J817" s="33"/>
      <c r="K817" s="103"/>
    </row>
    <row r="818" spans="1:11" ht="19.5" customHeight="1">
      <c r="A818" s="33"/>
      <c r="J818" s="33"/>
      <c r="K818" s="103"/>
    </row>
    <row r="819" spans="1:11" ht="19.5" customHeight="1">
      <c r="A819" s="33"/>
      <c r="J819" s="33"/>
      <c r="K819" s="103"/>
    </row>
    <row r="820" spans="1:11" ht="19.5" customHeight="1">
      <c r="A820" s="33"/>
      <c r="J820" s="33"/>
      <c r="K820" s="103"/>
    </row>
    <row r="821" spans="1:11" ht="19.5" customHeight="1">
      <c r="A821" s="33"/>
      <c r="J821" s="33"/>
      <c r="K821" s="103"/>
    </row>
    <row r="822" spans="1:11" ht="19.5" customHeight="1">
      <c r="A822" s="33"/>
      <c r="J822" s="33"/>
      <c r="K822" s="103"/>
    </row>
    <row r="823" spans="1:11" ht="19.5" customHeight="1">
      <c r="A823" s="33"/>
      <c r="J823" s="33"/>
      <c r="K823" s="103"/>
    </row>
    <row r="824" spans="1:11" ht="19.5" customHeight="1">
      <c r="A824" s="33"/>
      <c r="J824" s="33"/>
      <c r="K824" s="103"/>
    </row>
    <row r="825" spans="1:11" ht="19.5" customHeight="1">
      <c r="A825" s="33"/>
      <c r="J825" s="33"/>
      <c r="K825" s="103"/>
    </row>
    <row r="826" spans="1:11" ht="19.5" customHeight="1">
      <c r="A826" s="33"/>
      <c r="J826" s="33"/>
      <c r="K826" s="103"/>
    </row>
    <row r="827" spans="1:11" ht="19.5" customHeight="1">
      <c r="A827" s="33"/>
      <c r="J827" s="33"/>
      <c r="K827" s="103"/>
    </row>
    <row r="828" spans="1:11" ht="19.5" customHeight="1">
      <c r="A828" s="33"/>
      <c r="J828" s="33"/>
      <c r="K828" s="103"/>
    </row>
    <row r="829" spans="1:11" ht="19.5" customHeight="1">
      <c r="A829" s="33"/>
      <c r="J829" s="33"/>
      <c r="K829" s="103"/>
    </row>
    <row r="830" spans="1:11" ht="19.5" customHeight="1">
      <c r="A830" s="33"/>
      <c r="J830" s="33"/>
      <c r="K830" s="103"/>
    </row>
    <row r="831" spans="1:11" ht="19.5" customHeight="1">
      <c r="A831" s="33"/>
      <c r="J831" s="33"/>
      <c r="K831" s="103"/>
    </row>
    <row r="832" spans="1:11" ht="19.5" customHeight="1">
      <c r="A832" s="33"/>
      <c r="J832" s="33"/>
      <c r="K832" s="103"/>
    </row>
    <row r="833" spans="1:11" ht="19.5" customHeight="1">
      <c r="A833" s="33"/>
      <c r="J833" s="33"/>
      <c r="K833" s="103"/>
    </row>
    <row r="834" spans="1:11" ht="19.5" customHeight="1">
      <c r="A834" s="33"/>
      <c r="J834" s="33"/>
      <c r="K834" s="103"/>
    </row>
    <row r="835" spans="1:11" ht="19.5" customHeight="1">
      <c r="A835" s="33"/>
      <c r="J835" s="33"/>
      <c r="K835" s="103"/>
    </row>
    <row r="836" spans="1:11" ht="19.5" customHeight="1">
      <c r="A836" s="33"/>
      <c r="J836" s="33"/>
      <c r="K836" s="103"/>
    </row>
    <row r="837" spans="1:11" ht="19.5" customHeight="1">
      <c r="A837" s="33"/>
      <c r="J837" s="33"/>
      <c r="K837" s="103"/>
    </row>
    <row r="838" spans="1:11" ht="19.5" customHeight="1">
      <c r="A838" s="33"/>
      <c r="J838" s="33"/>
      <c r="K838" s="103"/>
    </row>
    <row r="839" spans="1:11" ht="19.5" customHeight="1">
      <c r="A839" s="33"/>
      <c r="J839" s="33"/>
      <c r="K839" s="103"/>
    </row>
    <row r="840" spans="1:11" ht="19.5" customHeight="1">
      <c r="A840" s="33"/>
      <c r="J840" s="33"/>
      <c r="K840" s="103"/>
    </row>
    <row r="841" spans="1:11" ht="19.5" customHeight="1">
      <c r="A841" s="33"/>
      <c r="J841" s="33"/>
      <c r="K841" s="103"/>
    </row>
    <row r="842" spans="1:11" ht="19.5" customHeight="1">
      <c r="A842" s="33"/>
      <c r="J842" s="33"/>
      <c r="K842" s="103"/>
    </row>
    <row r="843" spans="1:11" ht="19.5" customHeight="1">
      <c r="A843" s="33"/>
      <c r="J843" s="33"/>
      <c r="K843" s="103"/>
    </row>
    <row r="844" spans="1:11" ht="19.5" customHeight="1">
      <c r="A844" s="33"/>
      <c r="J844" s="33"/>
      <c r="K844" s="103"/>
    </row>
    <row r="845" spans="1:11" ht="19.5" customHeight="1">
      <c r="A845" s="33"/>
      <c r="J845" s="33"/>
      <c r="K845" s="103"/>
    </row>
    <row r="846" spans="1:11" ht="19.5" customHeight="1">
      <c r="A846" s="33"/>
      <c r="J846" s="33"/>
      <c r="K846" s="103"/>
    </row>
    <row r="847" spans="1:11" ht="19.5" customHeight="1">
      <c r="A847" s="33"/>
      <c r="J847" s="33"/>
      <c r="K847" s="103"/>
    </row>
    <row r="848" spans="1:11" ht="19.5" customHeight="1">
      <c r="A848" s="33"/>
      <c r="J848" s="33"/>
      <c r="K848" s="103"/>
    </row>
    <row r="849" spans="1:11" ht="19.5" customHeight="1">
      <c r="A849" s="33"/>
      <c r="J849" s="33"/>
      <c r="K849" s="103"/>
    </row>
    <row r="850" spans="1:11" ht="19.5" customHeight="1">
      <c r="A850" s="33"/>
      <c r="J850" s="33"/>
      <c r="K850" s="103"/>
    </row>
    <row r="851" spans="1:11" ht="19.5" customHeight="1">
      <c r="A851" s="33"/>
      <c r="J851" s="33"/>
      <c r="K851" s="103"/>
    </row>
    <row r="852" spans="1:11" ht="19.5" customHeight="1">
      <c r="A852" s="33"/>
      <c r="J852" s="33"/>
      <c r="K852" s="103"/>
    </row>
    <row r="853" spans="1:11" ht="19.5" customHeight="1">
      <c r="A853" s="33"/>
      <c r="J853" s="33"/>
      <c r="K853" s="103"/>
    </row>
    <row r="854" spans="1:11" ht="19.5" customHeight="1">
      <c r="A854" s="33"/>
      <c r="J854" s="33"/>
      <c r="K854" s="103"/>
    </row>
    <row r="855" spans="1:11" ht="19.5" customHeight="1">
      <c r="A855" s="33"/>
      <c r="J855" s="33"/>
      <c r="K855" s="103"/>
    </row>
    <row r="856" spans="1:11" ht="19.5" customHeight="1">
      <c r="A856" s="33"/>
      <c r="J856" s="33"/>
      <c r="K856" s="103"/>
    </row>
    <row r="857" spans="1:11" ht="19.5" customHeight="1">
      <c r="A857" s="33"/>
      <c r="J857" s="33"/>
      <c r="K857" s="103"/>
    </row>
    <row r="858" spans="1:11" ht="19.5" customHeight="1">
      <c r="A858" s="33"/>
      <c r="J858" s="33"/>
      <c r="K858" s="103"/>
    </row>
    <row r="859" spans="1:11" ht="19.5" customHeight="1">
      <c r="A859" s="33"/>
      <c r="J859" s="33"/>
      <c r="K859" s="103"/>
    </row>
    <row r="860" spans="1:11" ht="19.5" customHeight="1">
      <c r="A860" s="33"/>
      <c r="J860" s="33"/>
      <c r="K860" s="103"/>
    </row>
    <row r="861" spans="1:11" ht="19.5" customHeight="1">
      <c r="A861" s="33"/>
      <c r="J861" s="33"/>
      <c r="K861" s="103"/>
    </row>
    <row r="862" spans="1:11" ht="19.5" customHeight="1">
      <c r="A862" s="33"/>
      <c r="J862" s="33"/>
      <c r="K862" s="103"/>
    </row>
    <row r="863" spans="1:11" ht="19.5" customHeight="1">
      <c r="A863" s="33"/>
      <c r="J863" s="33"/>
      <c r="K863" s="103"/>
    </row>
    <row r="864" spans="1:11" ht="19.5" customHeight="1">
      <c r="A864" s="33"/>
      <c r="J864" s="33"/>
      <c r="K864" s="103"/>
    </row>
    <row r="865" spans="1:11" ht="19.5" customHeight="1">
      <c r="A865" s="33"/>
      <c r="J865" s="33"/>
      <c r="K865" s="103"/>
    </row>
    <row r="866" spans="1:11" ht="19.5" customHeight="1">
      <c r="A866" s="33"/>
      <c r="J866" s="33"/>
      <c r="K866" s="103"/>
    </row>
    <row r="867" spans="1:11" ht="19.5" customHeight="1">
      <c r="A867" s="33"/>
      <c r="J867" s="33"/>
      <c r="K867" s="103"/>
    </row>
    <row r="868" spans="1:11" ht="19.5" customHeight="1">
      <c r="A868" s="33"/>
      <c r="J868" s="33"/>
      <c r="K868" s="103"/>
    </row>
    <row r="869" spans="1:11" ht="19.5" customHeight="1">
      <c r="A869" s="33"/>
      <c r="J869" s="33"/>
      <c r="K869" s="103"/>
    </row>
    <row r="870" spans="1:11" ht="19.5" customHeight="1">
      <c r="A870" s="33"/>
      <c r="J870" s="33"/>
      <c r="K870" s="103"/>
    </row>
    <row r="871" spans="1:11" ht="19.5" customHeight="1">
      <c r="A871" s="33"/>
      <c r="J871" s="33"/>
      <c r="K871" s="103"/>
    </row>
    <row r="872" spans="1:11" ht="19.5" customHeight="1">
      <c r="A872" s="33"/>
      <c r="J872" s="33"/>
      <c r="K872" s="103"/>
    </row>
    <row r="873" spans="1:11" ht="19.5" customHeight="1">
      <c r="A873" s="33"/>
      <c r="J873" s="33"/>
      <c r="K873" s="103"/>
    </row>
    <row r="874" spans="1:11" ht="19.5" customHeight="1">
      <c r="A874" s="33"/>
      <c r="J874" s="33"/>
      <c r="K874" s="103"/>
    </row>
    <row r="875" spans="1:11" ht="19.5" customHeight="1">
      <c r="A875" s="33"/>
      <c r="J875" s="33"/>
      <c r="K875" s="103"/>
    </row>
    <row r="876" spans="1:11" ht="19.5" customHeight="1">
      <c r="A876" s="33"/>
      <c r="J876" s="33"/>
      <c r="K876" s="103"/>
    </row>
    <row r="877" spans="1:11" ht="19.5" customHeight="1">
      <c r="A877" s="33"/>
      <c r="J877" s="33"/>
      <c r="K877" s="103"/>
    </row>
    <row r="878" spans="1:11" ht="19.5" customHeight="1">
      <c r="A878" s="33"/>
      <c r="J878" s="33"/>
      <c r="K878" s="103"/>
    </row>
    <row r="879" spans="1:11" ht="19.5" customHeight="1">
      <c r="A879" s="33"/>
      <c r="J879" s="33"/>
      <c r="K879" s="103"/>
    </row>
    <row r="880" spans="1:11" ht="19.5" customHeight="1">
      <c r="A880" s="33"/>
      <c r="J880" s="33"/>
      <c r="K880" s="103"/>
    </row>
    <row r="881" spans="1:11" ht="19.5" customHeight="1">
      <c r="A881" s="33"/>
      <c r="J881" s="33"/>
      <c r="K881" s="103"/>
    </row>
    <row r="882" spans="1:11" ht="19.5" customHeight="1">
      <c r="A882" s="33"/>
      <c r="J882" s="33"/>
      <c r="K882" s="103"/>
    </row>
    <row r="883" spans="1:11" ht="19.5" customHeight="1">
      <c r="A883" s="33"/>
      <c r="J883" s="33"/>
      <c r="K883" s="103"/>
    </row>
    <row r="884" spans="1:11" ht="19.5" customHeight="1">
      <c r="A884" s="33"/>
      <c r="J884" s="33"/>
      <c r="K884" s="103"/>
    </row>
    <row r="885" spans="1:11" ht="19.5" customHeight="1">
      <c r="A885" s="33"/>
      <c r="J885" s="33"/>
      <c r="K885" s="103"/>
    </row>
    <row r="886" spans="1:11" ht="19.5" customHeight="1">
      <c r="A886" s="33"/>
      <c r="J886" s="33"/>
      <c r="K886" s="103"/>
    </row>
    <row r="887" spans="1:11" ht="19.5" customHeight="1">
      <c r="A887" s="33"/>
      <c r="J887" s="33"/>
      <c r="K887" s="103"/>
    </row>
    <row r="888" spans="1:11" ht="19.5" customHeight="1">
      <c r="A888" s="33"/>
      <c r="J888" s="33"/>
      <c r="K888" s="103"/>
    </row>
    <row r="889" spans="1:11" ht="19.5" customHeight="1">
      <c r="A889" s="33"/>
      <c r="J889" s="33"/>
      <c r="K889" s="103"/>
    </row>
    <row r="890" spans="1:11" ht="19.5" customHeight="1">
      <c r="A890" s="33"/>
      <c r="J890" s="33"/>
      <c r="K890" s="103"/>
    </row>
    <row r="891" spans="1:11" ht="19.5" customHeight="1">
      <c r="A891" s="33"/>
      <c r="J891" s="33"/>
      <c r="K891" s="103"/>
    </row>
    <row r="892" spans="1:11" ht="19.5" customHeight="1">
      <c r="A892" s="33"/>
      <c r="J892" s="33"/>
      <c r="K892" s="103"/>
    </row>
    <row r="893" spans="1:11" ht="19.5" customHeight="1">
      <c r="A893" s="33"/>
      <c r="J893" s="33"/>
      <c r="K893" s="103"/>
    </row>
    <row r="894" spans="1:11" ht="19.5" customHeight="1">
      <c r="A894" s="33"/>
      <c r="J894" s="33"/>
      <c r="K894" s="103"/>
    </row>
    <row r="895" spans="1:11" ht="19.5" customHeight="1">
      <c r="A895" s="33"/>
      <c r="J895" s="33"/>
      <c r="K895" s="103"/>
    </row>
    <row r="896" spans="1:11" ht="19.5" customHeight="1">
      <c r="A896" s="33"/>
      <c r="J896" s="33"/>
      <c r="K896" s="103"/>
    </row>
    <row r="897" spans="1:11" ht="19.5" customHeight="1">
      <c r="A897" s="33"/>
      <c r="J897" s="33"/>
      <c r="K897" s="103"/>
    </row>
    <row r="898" spans="1:11" ht="19.5" customHeight="1">
      <c r="A898" s="33"/>
      <c r="J898" s="33"/>
      <c r="K898" s="103"/>
    </row>
    <row r="899" spans="1:11" ht="19.5" customHeight="1">
      <c r="A899" s="33"/>
      <c r="J899" s="33"/>
      <c r="K899" s="103"/>
    </row>
    <row r="900" spans="1:11" ht="19.5" customHeight="1">
      <c r="A900" s="33"/>
      <c r="J900" s="33"/>
      <c r="K900" s="103"/>
    </row>
    <row r="901" spans="1:11" ht="19.5" customHeight="1">
      <c r="A901" s="33"/>
      <c r="J901" s="33"/>
      <c r="K901" s="103"/>
    </row>
    <row r="902" spans="1:11" ht="19.5" customHeight="1">
      <c r="A902" s="33"/>
      <c r="J902" s="33"/>
      <c r="K902" s="103"/>
    </row>
    <row r="903" spans="1:11" ht="19.5" customHeight="1">
      <c r="A903" s="33"/>
      <c r="J903" s="33"/>
      <c r="K903" s="103"/>
    </row>
    <row r="904" spans="1:11" ht="19.5" customHeight="1">
      <c r="A904" s="33"/>
      <c r="J904" s="33"/>
      <c r="K904" s="103"/>
    </row>
    <row r="905" spans="1:11" ht="19.5" customHeight="1">
      <c r="A905" s="33"/>
      <c r="J905" s="33"/>
      <c r="K905" s="103"/>
    </row>
    <row r="906" spans="1:11" ht="19.5" customHeight="1">
      <c r="A906" s="33"/>
      <c r="J906" s="33"/>
      <c r="K906" s="103"/>
    </row>
    <row r="907" spans="1:11" ht="19.5" customHeight="1">
      <c r="A907" s="33"/>
      <c r="J907" s="33"/>
      <c r="K907" s="103"/>
    </row>
    <row r="908" spans="1:11" ht="19.5" customHeight="1">
      <c r="A908" s="33"/>
      <c r="J908" s="33"/>
      <c r="K908" s="103"/>
    </row>
    <row r="909" spans="1:11" ht="19.5" customHeight="1">
      <c r="A909" s="33"/>
      <c r="J909" s="33"/>
      <c r="K909" s="103"/>
    </row>
    <row r="910" spans="1:11" ht="19.5" customHeight="1">
      <c r="A910" s="33"/>
      <c r="J910" s="33"/>
      <c r="K910" s="103"/>
    </row>
    <row r="911" spans="1:11" ht="19.5" customHeight="1">
      <c r="A911" s="33"/>
      <c r="J911" s="33"/>
      <c r="K911" s="103"/>
    </row>
    <row r="912" spans="1:11" ht="19.5" customHeight="1">
      <c r="A912" s="33"/>
      <c r="J912" s="33"/>
      <c r="K912" s="103"/>
    </row>
    <row r="913" spans="1:11" ht="19.5" customHeight="1">
      <c r="A913" s="33"/>
      <c r="J913" s="33"/>
      <c r="K913" s="103"/>
    </row>
    <row r="914" spans="1:11" ht="19.5" customHeight="1">
      <c r="A914" s="33"/>
      <c r="J914" s="33"/>
      <c r="K914" s="103"/>
    </row>
    <row r="915" spans="1:11" ht="19.5" customHeight="1">
      <c r="A915" s="33"/>
      <c r="J915" s="33"/>
      <c r="K915" s="103"/>
    </row>
    <row r="916" spans="1:11" ht="19.5" customHeight="1">
      <c r="A916" s="33"/>
      <c r="J916" s="33"/>
      <c r="K916" s="103"/>
    </row>
    <row r="917" spans="1:11" ht="19.5" customHeight="1">
      <c r="A917" s="33"/>
      <c r="J917" s="33"/>
      <c r="K917" s="103"/>
    </row>
    <row r="918" spans="1:11" ht="19.5" customHeight="1">
      <c r="A918" s="33"/>
      <c r="J918" s="33"/>
      <c r="K918" s="103"/>
    </row>
    <row r="919" spans="1:11" ht="19.5" customHeight="1">
      <c r="A919" s="33"/>
      <c r="J919" s="33"/>
      <c r="K919" s="103"/>
    </row>
    <row r="920" spans="1:11" ht="19.5" customHeight="1">
      <c r="A920" s="33"/>
      <c r="J920" s="33"/>
      <c r="K920" s="103"/>
    </row>
    <row r="921" spans="1:11" ht="19.5" customHeight="1">
      <c r="A921" s="33"/>
      <c r="J921" s="33"/>
      <c r="K921" s="103"/>
    </row>
    <row r="922" spans="1:11" ht="19.5" customHeight="1">
      <c r="A922" s="33"/>
      <c r="J922" s="33"/>
      <c r="K922" s="103"/>
    </row>
    <row r="923" spans="1:11" ht="19.5" customHeight="1">
      <c r="A923" s="33"/>
      <c r="J923" s="33"/>
      <c r="K923" s="103"/>
    </row>
    <row r="924" spans="1:11" ht="19.5" customHeight="1">
      <c r="A924" s="33"/>
      <c r="J924" s="33"/>
      <c r="K924" s="103"/>
    </row>
    <row r="925" spans="1:11" ht="19.5" customHeight="1">
      <c r="A925" s="33"/>
      <c r="J925" s="33"/>
      <c r="K925" s="103"/>
    </row>
    <row r="926" spans="1:11" ht="19.5" customHeight="1">
      <c r="A926" s="33"/>
      <c r="J926" s="33"/>
      <c r="K926" s="103"/>
    </row>
    <row r="927" spans="1:11" ht="19.5" customHeight="1">
      <c r="A927" s="33"/>
      <c r="J927" s="33"/>
      <c r="K927" s="103"/>
    </row>
    <row r="928" spans="1:11" ht="19.5" customHeight="1">
      <c r="A928" s="33"/>
      <c r="J928" s="33"/>
      <c r="K928" s="103"/>
    </row>
    <row r="929" spans="1:11" ht="19.5" customHeight="1">
      <c r="A929" s="33"/>
      <c r="J929" s="33"/>
      <c r="K929" s="103"/>
    </row>
    <row r="930" spans="1:11" ht="19.5" customHeight="1">
      <c r="A930" s="33"/>
      <c r="J930" s="33"/>
      <c r="K930" s="103"/>
    </row>
    <row r="931" spans="1:11" ht="19.5" customHeight="1">
      <c r="A931" s="33"/>
      <c r="J931" s="33"/>
      <c r="K931" s="103"/>
    </row>
    <row r="932" spans="1:11" ht="19.5" customHeight="1">
      <c r="A932" s="33"/>
      <c r="J932" s="33"/>
      <c r="K932" s="103"/>
    </row>
    <row r="933" spans="1:11" ht="19.5" customHeight="1">
      <c r="A933" s="33"/>
      <c r="J933" s="33"/>
      <c r="K933" s="103"/>
    </row>
    <row r="934" spans="1:11" ht="19.5" customHeight="1">
      <c r="A934" s="33"/>
      <c r="J934" s="33"/>
      <c r="K934" s="103"/>
    </row>
    <row r="935" spans="1:11" ht="19.5" customHeight="1">
      <c r="A935" s="33"/>
      <c r="J935" s="33"/>
      <c r="K935" s="103"/>
    </row>
    <row r="936" spans="1:11" ht="19.5" customHeight="1">
      <c r="A936" s="33"/>
      <c r="J936" s="33"/>
      <c r="K936" s="103"/>
    </row>
    <row r="937" spans="1:11" ht="19.5" customHeight="1">
      <c r="A937" s="33"/>
      <c r="J937" s="33"/>
      <c r="K937" s="103"/>
    </row>
    <row r="938" spans="1:11" ht="19.5" customHeight="1">
      <c r="A938" s="33"/>
      <c r="J938" s="33"/>
      <c r="K938" s="103"/>
    </row>
    <row r="939" spans="1:11" ht="19.5" customHeight="1">
      <c r="A939" s="33"/>
      <c r="J939" s="33"/>
      <c r="K939" s="103"/>
    </row>
    <row r="940" spans="1:11" ht="19.5" customHeight="1">
      <c r="A940" s="33"/>
      <c r="J940" s="33"/>
      <c r="K940" s="103"/>
    </row>
    <row r="941" spans="1:11" ht="19.5" customHeight="1">
      <c r="A941" s="33"/>
      <c r="J941" s="33"/>
      <c r="K941" s="103"/>
    </row>
    <row r="942" spans="1:11" ht="19.5" customHeight="1">
      <c r="A942" s="33"/>
      <c r="J942" s="33"/>
      <c r="K942" s="103"/>
    </row>
    <row r="943" spans="1:11" ht="19.5" customHeight="1">
      <c r="A943" s="33"/>
      <c r="J943" s="33"/>
      <c r="K943" s="103"/>
    </row>
    <row r="944" spans="1:11" ht="19.5" customHeight="1">
      <c r="A944" s="33"/>
      <c r="J944" s="33"/>
      <c r="K944" s="103"/>
    </row>
    <row r="945" spans="1:11" ht="19.5" customHeight="1">
      <c r="A945" s="33"/>
      <c r="J945" s="33"/>
      <c r="K945" s="103"/>
    </row>
    <row r="946" spans="1:11" ht="19.5" customHeight="1">
      <c r="A946" s="33"/>
      <c r="J946" s="33"/>
      <c r="K946" s="103"/>
    </row>
    <row r="947" spans="1:11" ht="19.5" customHeight="1">
      <c r="A947" s="33"/>
      <c r="J947" s="33"/>
      <c r="K947" s="103"/>
    </row>
    <row r="948" spans="1:11" ht="19.5" customHeight="1">
      <c r="A948" s="33"/>
      <c r="J948" s="33"/>
      <c r="K948" s="103"/>
    </row>
    <row r="949" spans="1:11" ht="19.5" customHeight="1">
      <c r="A949" s="33"/>
      <c r="J949" s="33"/>
      <c r="K949" s="103"/>
    </row>
    <row r="950" spans="1:11" ht="19.5" customHeight="1">
      <c r="A950" s="33"/>
      <c r="J950" s="33"/>
      <c r="K950" s="103"/>
    </row>
    <row r="951" spans="1:11" ht="19.5" customHeight="1">
      <c r="A951" s="33"/>
      <c r="J951" s="33"/>
      <c r="K951" s="103"/>
    </row>
    <row r="952" spans="1:11" ht="19.5" customHeight="1">
      <c r="A952" s="33"/>
      <c r="J952" s="33"/>
      <c r="K952" s="103"/>
    </row>
    <row r="953" spans="1:11" ht="19.5" customHeight="1">
      <c r="A953" s="33"/>
      <c r="J953" s="33"/>
      <c r="K953" s="103"/>
    </row>
    <row r="954" spans="1:11" ht="19.5" customHeight="1">
      <c r="A954" s="33"/>
      <c r="J954" s="33"/>
      <c r="K954" s="103"/>
    </row>
    <row r="955" spans="1:11" ht="19.5" customHeight="1">
      <c r="A955" s="33"/>
      <c r="J955" s="33"/>
      <c r="K955" s="103"/>
    </row>
    <row r="956" spans="1:11" ht="19.5" customHeight="1">
      <c r="A956" s="33"/>
      <c r="J956" s="33"/>
      <c r="K956" s="103"/>
    </row>
    <row r="957" spans="1:11" ht="19.5" customHeight="1">
      <c r="A957" s="33"/>
      <c r="J957" s="33"/>
      <c r="K957" s="103"/>
    </row>
    <row r="958" spans="1:11" ht="19.5" customHeight="1">
      <c r="A958" s="33"/>
      <c r="J958" s="33"/>
      <c r="K958" s="103"/>
    </row>
    <row r="959" spans="1:11" ht="19.5" customHeight="1">
      <c r="A959" s="33"/>
      <c r="J959" s="33"/>
      <c r="K959" s="103"/>
    </row>
    <row r="960" spans="1:11" ht="19.5" customHeight="1">
      <c r="A960" s="33"/>
      <c r="J960" s="33"/>
      <c r="K960" s="103"/>
    </row>
    <row r="961" spans="1:11" ht="19.5" customHeight="1">
      <c r="A961" s="33"/>
      <c r="J961" s="33"/>
      <c r="K961" s="103"/>
    </row>
    <row r="962" spans="1:11" ht="19.5" customHeight="1">
      <c r="A962" s="33"/>
      <c r="J962" s="33"/>
      <c r="K962" s="103"/>
    </row>
    <row r="963" spans="1:11" ht="19.5" customHeight="1">
      <c r="A963" s="33"/>
      <c r="J963" s="33"/>
      <c r="K963" s="103"/>
    </row>
    <row r="964" spans="1:11" ht="19.5" customHeight="1">
      <c r="A964" s="33"/>
      <c r="J964" s="33"/>
      <c r="K964" s="103"/>
    </row>
    <row r="965" spans="1:11" ht="19.5" customHeight="1">
      <c r="A965" s="33"/>
      <c r="J965" s="33"/>
      <c r="K965" s="103"/>
    </row>
    <row r="966" spans="1:11" ht="19.5" customHeight="1">
      <c r="A966" s="33"/>
      <c r="J966" s="33"/>
      <c r="K966" s="103"/>
    </row>
    <row r="967" spans="1:11" ht="19.5" customHeight="1">
      <c r="A967" s="33"/>
      <c r="J967" s="33"/>
      <c r="K967" s="103"/>
    </row>
    <row r="968" spans="1:11" ht="19.5" customHeight="1">
      <c r="A968" s="33"/>
      <c r="J968" s="33"/>
      <c r="K968" s="103"/>
    </row>
    <row r="969" spans="1:11" ht="19.5" customHeight="1">
      <c r="A969" s="33"/>
      <c r="J969" s="33"/>
      <c r="K969" s="103"/>
    </row>
    <row r="970" spans="1:11" ht="19.5" customHeight="1">
      <c r="A970" s="33"/>
      <c r="J970" s="33"/>
      <c r="K970" s="103"/>
    </row>
    <row r="971" spans="1:11" ht="19.5" customHeight="1">
      <c r="A971" s="33"/>
      <c r="J971" s="33"/>
      <c r="K971" s="103"/>
    </row>
    <row r="972" spans="1:11" ht="19.5" customHeight="1">
      <c r="A972" s="33"/>
      <c r="J972" s="33"/>
      <c r="K972" s="103"/>
    </row>
    <row r="973" spans="1:11" ht="19.5" customHeight="1">
      <c r="A973" s="33"/>
      <c r="J973" s="33"/>
      <c r="K973" s="103"/>
    </row>
    <row r="974" spans="1:11" ht="19.5" customHeight="1">
      <c r="A974" s="33"/>
      <c r="J974" s="33"/>
      <c r="K974" s="103"/>
    </row>
    <row r="975" spans="1:11" ht="19.5" customHeight="1">
      <c r="A975" s="33"/>
      <c r="J975" s="33"/>
      <c r="K975" s="103"/>
    </row>
    <row r="976" spans="1:11" ht="19.5" customHeight="1">
      <c r="A976" s="33"/>
      <c r="J976" s="33"/>
      <c r="K976" s="103"/>
    </row>
    <row r="977" spans="1:11" ht="19.5" customHeight="1">
      <c r="A977" s="33"/>
      <c r="J977" s="33"/>
      <c r="K977" s="103"/>
    </row>
    <row r="978" spans="1:11" ht="19.5" customHeight="1">
      <c r="A978" s="33"/>
      <c r="J978" s="33"/>
      <c r="K978" s="103"/>
    </row>
    <row r="979" spans="1:11" ht="19.5" customHeight="1">
      <c r="A979" s="33"/>
      <c r="J979" s="33"/>
      <c r="K979" s="103"/>
    </row>
    <row r="980" spans="1:11" ht="19.5" customHeight="1">
      <c r="A980" s="33"/>
      <c r="J980" s="33"/>
      <c r="K980" s="103"/>
    </row>
    <row r="981" spans="1:11" ht="19.5" customHeight="1">
      <c r="A981" s="33"/>
      <c r="J981" s="33"/>
      <c r="K981" s="103"/>
    </row>
    <row r="982" spans="1:11" ht="19.5" customHeight="1">
      <c r="A982" s="33"/>
      <c r="J982" s="33"/>
      <c r="K982" s="103"/>
    </row>
    <row r="983" spans="1:11" ht="19.5" customHeight="1">
      <c r="A983" s="33"/>
      <c r="J983" s="33"/>
      <c r="K983" s="103"/>
    </row>
    <row r="984" spans="1:11" ht="19.5" customHeight="1">
      <c r="A984" s="33"/>
      <c r="J984" s="33"/>
      <c r="K984" s="103"/>
    </row>
    <row r="985" spans="1:11" ht="19.5" customHeight="1">
      <c r="A985" s="33"/>
      <c r="J985" s="33"/>
      <c r="K985" s="103"/>
    </row>
    <row r="986" spans="1:11" ht="19.5" customHeight="1">
      <c r="A986" s="33"/>
      <c r="J986" s="33"/>
      <c r="K986" s="103"/>
    </row>
    <row r="987" spans="1:11" ht="19.5" customHeight="1">
      <c r="A987" s="33"/>
      <c r="J987" s="33"/>
      <c r="K987" s="103"/>
    </row>
    <row r="988" spans="1:11" ht="19.5" customHeight="1">
      <c r="A988" s="33"/>
      <c r="J988" s="33"/>
      <c r="K988" s="103"/>
    </row>
    <row r="989" spans="1:11" ht="19.5" customHeight="1">
      <c r="A989" s="33"/>
      <c r="J989" s="33"/>
      <c r="K989" s="103"/>
    </row>
    <row r="990" spans="1:11" ht="19.5" customHeight="1">
      <c r="A990" s="33"/>
      <c r="J990" s="33"/>
      <c r="K990" s="103"/>
    </row>
    <row r="991" spans="1:11" ht="19.5" customHeight="1">
      <c r="A991" s="33"/>
      <c r="J991" s="33"/>
      <c r="K991" s="103"/>
    </row>
    <row r="992" spans="1:11" ht="19.5" customHeight="1">
      <c r="A992" s="33"/>
      <c r="J992" s="33"/>
      <c r="K992" s="103"/>
    </row>
    <row r="993" spans="1:11" ht="19.5" customHeight="1">
      <c r="A993" s="33"/>
      <c r="J993" s="33"/>
      <c r="K993" s="103"/>
    </row>
    <row r="994" spans="1:11" ht="19.5" customHeight="1">
      <c r="A994" s="33"/>
      <c r="J994" s="33"/>
      <c r="K994" s="103"/>
    </row>
    <row r="995" spans="1:11" ht="19.5" customHeight="1">
      <c r="A995" s="33"/>
      <c r="J995" s="33"/>
      <c r="K995" s="103"/>
    </row>
    <row r="996" spans="1:11" ht="19.5" customHeight="1">
      <c r="A996" s="33"/>
      <c r="J996" s="33"/>
      <c r="K996" s="103"/>
    </row>
    <row r="997" spans="1:11" ht="19.5" customHeight="1">
      <c r="A997" s="33"/>
      <c r="J997" s="33"/>
      <c r="K997" s="103"/>
    </row>
    <row r="998" spans="1:11" ht="19.5" customHeight="1">
      <c r="A998" s="33"/>
      <c r="J998" s="33"/>
      <c r="K998" s="103"/>
    </row>
    <row r="999" spans="1:11" ht="19.5" customHeight="1">
      <c r="A999" s="33"/>
      <c r="J999" s="33"/>
      <c r="K999" s="103"/>
    </row>
    <row r="1000" spans="1:11" ht="19.5" customHeight="1">
      <c r="A1000" s="33"/>
      <c r="J1000" s="33"/>
      <c r="K1000" s="103"/>
    </row>
    <row r="1001" spans="1:11" ht="19.5" customHeight="1">
      <c r="A1001" s="33"/>
      <c r="J1001" s="33"/>
      <c r="K1001" s="103"/>
    </row>
    <row r="1002" spans="1:11" ht="19.5" customHeight="1">
      <c r="A1002" s="33"/>
      <c r="J1002" s="33"/>
      <c r="K1002" s="103"/>
    </row>
    <row r="1003" spans="1:11" ht="19.5" customHeight="1">
      <c r="A1003" s="33"/>
      <c r="J1003" s="33"/>
      <c r="K1003" s="103"/>
    </row>
    <row r="1004" spans="1:11" ht="19.5" customHeight="1">
      <c r="A1004" s="33"/>
      <c r="J1004" s="33"/>
      <c r="K1004" s="103"/>
    </row>
    <row r="1005" spans="1:11" ht="19.5" customHeight="1">
      <c r="A1005" s="33"/>
      <c r="J1005" s="33"/>
      <c r="K1005" s="103"/>
    </row>
    <row r="1006" spans="1:11" ht="19.5" customHeight="1">
      <c r="A1006" s="33"/>
      <c r="J1006" s="33"/>
      <c r="K1006" s="103"/>
    </row>
    <row r="1007" spans="1:11" ht="19.5" customHeight="1">
      <c r="A1007" s="33"/>
      <c r="J1007" s="33"/>
      <c r="K1007" s="103"/>
    </row>
    <row r="1008" spans="1:11" ht="19.5" customHeight="1">
      <c r="A1008" s="33"/>
      <c r="J1008" s="33"/>
      <c r="K1008" s="103"/>
    </row>
    <row r="1009" spans="1:11" ht="19.5" customHeight="1">
      <c r="A1009" s="33"/>
      <c r="J1009" s="33"/>
      <c r="K1009" s="103"/>
    </row>
    <row r="1010" spans="1:11" ht="19.5" customHeight="1">
      <c r="A1010" s="33"/>
      <c r="J1010" s="33"/>
      <c r="K1010" s="103"/>
    </row>
    <row r="1011" spans="1:11" ht="19.5" customHeight="1">
      <c r="A1011" s="33"/>
      <c r="J1011" s="33"/>
      <c r="K1011" s="103"/>
    </row>
    <row r="1012" spans="1:11" ht="19.5" customHeight="1">
      <c r="A1012" s="33"/>
      <c r="J1012" s="33"/>
      <c r="K1012" s="103"/>
    </row>
    <row r="1013" spans="1:11" ht="19.5" customHeight="1">
      <c r="A1013" s="33"/>
      <c r="J1013" s="33"/>
      <c r="K1013" s="103"/>
    </row>
    <row r="1014" spans="1:11" ht="19.5" customHeight="1">
      <c r="A1014" s="33"/>
      <c r="J1014" s="33"/>
      <c r="K1014" s="103"/>
    </row>
    <row r="1015" spans="1:11" ht="19.5" customHeight="1">
      <c r="A1015" s="33"/>
      <c r="J1015" s="33"/>
      <c r="K1015" s="103"/>
    </row>
    <row r="1016" spans="1:11" ht="19.5" customHeight="1">
      <c r="A1016" s="33"/>
      <c r="J1016" s="33"/>
      <c r="K1016" s="103"/>
    </row>
    <row r="1017" spans="1:11" ht="19.5" customHeight="1">
      <c r="A1017" s="33"/>
      <c r="J1017" s="33"/>
      <c r="K1017" s="103"/>
    </row>
    <row r="1018" spans="1:11" ht="19.5" customHeight="1">
      <c r="A1018" s="33"/>
      <c r="J1018" s="33"/>
      <c r="K1018" s="103"/>
    </row>
    <row r="1019" spans="1:11" ht="19.5" customHeight="1">
      <c r="A1019" s="33"/>
      <c r="J1019" s="33"/>
      <c r="K1019" s="103"/>
    </row>
    <row r="1020" spans="1:11" ht="19.5" customHeight="1">
      <c r="A1020" s="33"/>
      <c r="J1020" s="33"/>
      <c r="K1020" s="103"/>
    </row>
    <row r="1021" spans="1:11" ht="19.5" customHeight="1">
      <c r="A1021" s="33"/>
      <c r="J1021" s="33"/>
      <c r="K1021" s="103"/>
    </row>
    <row r="1022" spans="1:11" ht="19.5" customHeight="1">
      <c r="A1022" s="33"/>
      <c r="J1022" s="33"/>
      <c r="K1022" s="103"/>
    </row>
    <row r="1023" spans="1:11" ht="19.5" customHeight="1">
      <c r="A1023" s="33"/>
      <c r="J1023" s="33"/>
      <c r="K1023" s="103"/>
    </row>
    <row r="1024" spans="1:11" ht="19.5" customHeight="1">
      <c r="A1024" s="33"/>
      <c r="J1024" s="33"/>
      <c r="K1024" s="103"/>
    </row>
    <row r="1025" spans="1:11" ht="19.5" customHeight="1">
      <c r="A1025" s="33"/>
      <c r="J1025" s="33"/>
      <c r="K1025" s="103"/>
    </row>
    <row r="1026" spans="1:11" ht="19.5" customHeight="1">
      <c r="A1026" s="33"/>
      <c r="J1026" s="33"/>
      <c r="K1026" s="103"/>
    </row>
    <row r="1027" spans="1:11" ht="19.5" customHeight="1">
      <c r="A1027" s="33"/>
      <c r="J1027" s="33"/>
      <c r="K1027" s="103"/>
    </row>
    <row r="1028" spans="1:11" ht="19.5" customHeight="1">
      <c r="A1028" s="33"/>
      <c r="J1028" s="33"/>
      <c r="K1028" s="103"/>
    </row>
    <row r="1029" spans="1:11" ht="19.5" customHeight="1">
      <c r="A1029" s="33"/>
      <c r="J1029" s="33"/>
      <c r="K1029" s="103"/>
    </row>
    <row r="1030" spans="1:11" ht="19.5" customHeight="1">
      <c r="A1030" s="33"/>
      <c r="J1030" s="33"/>
      <c r="K1030" s="103"/>
    </row>
    <row r="1031" spans="1:11" ht="19.5" customHeight="1">
      <c r="A1031" s="33"/>
      <c r="J1031" s="33"/>
      <c r="K1031" s="103"/>
    </row>
    <row r="1032" spans="1:11" ht="19.5" customHeight="1">
      <c r="A1032" s="33"/>
      <c r="J1032" s="33"/>
      <c r="K1032" s="103"/>
    </row>
    <row r="1033" spans="1:11" ht="19.5" customHeight="1">
      <c r="A1033" s="33"/>
      <c r="J1033" s="33"/>
      <c r="K1033" s="103"/>
    </row>
    <row r="1034" spans="1:11" ht="19.5" customHeight="1">
      <c r="A1034" s="33"/>
      <c r="J1034" s="33"/>
      <c r="K1034" s="103"/>
    </row>
    <row r="1035" spans="1:11" ht="19.5" customHeight="1">
      <c r="A1035" s="33"/>
      <c r="J1035" s="33"/>
      <c r="K1035" s="103"/>
    </row>
    <row r="1036" spans="1:11" ht="19.5" customHeight="1">
      <c r="A1036" s="33"/>
      <c r="J1036" s="33"/>
      <c r="K1036" s="103"/>
    </row>
    <row r="1037" spans="1:11" ht="19.5" customHeight="1">
      <c r="A1037" s="33"/>
      <c r="J1037" s="33"/>
      <c r="K1037" s="103"/>
    </row>
    <row r="1038" spans="1:11" ht="19.5" customHeight="1">
      <c r="A1038" s="33"/>
      <c r="J1038" s="33"/>
      <c r="K1038" s="103"/>
    </row>
    <row r="1039" spans="1:11" ht="19.5" customHeight="1">
      <c r="A1039" s="33"/>
      <c r="J1039" s="33"/>
      <c r="K1039" s="103"/>
    </row>
    <row r="1040" spans="1:11" ht="19.5" customHeight="1">
      <c r="A1040" s="33"/>
      <c r="J1040" s="33"/>
      <c r="K1040" s="103"/>
    </row>
    <row r="1041" spans="1:11" ht="19.5" customHeight="1">
      <c r="A1041" s="33"/>
      <c r="J1041" s="33"/>
      <c r="K1041" s="103"/>
    </row>
    <row r="1042" spans="1:11" ht="19.5" customHeight="1">
      <c r="A1042" s="33"/>
      <c r="J1042" s="33"/>
      <c r="K1042" s="103"/>
    </row>
    <row r="1043" spans="1:11" ht="19.5" customHeight="1">
      <c r="A1043" s="33"/>
      <c r="J1043" s="33"/>
      <c r="K1043" s="103"/>
    </row>
    <row r="1044" spans="1:11" ht="19.5" customHeight="1">
      <c r="A1044" s="33"/>
      <c r="J1044" s="33"/>
      <c r="K1044" s="103"/>
    </row>
    <row r="1045" spans="1:11" ht="19.5" customHeight="1">
      <c r="A1045" s="33"/>
      <c r="J1045" s="33"/>
      <c r="K1045" s="103"/>
    </row>
    <row r="1046" spans="1:11" ht="19.5" customHeight="1">
      <c r="A1046" s="33"/>
      <c r="J1046" s="33"/>
      <c r="K1046" s="103"/>
    </row>
    <row r="1047" spans="1:11" ht="19.5" customHeight="1">
      <c r="A1047" s="33"/>
      <c r="J1047" s="33"/>
      <c r="K1047" s="103"/>
    </row>
    <row r="1048" spans="1:11" ht="19.5" customHeight="1">
      <c r="A1048" s="33"/>
      <c r="J1048" s="33"/>
      <c r="K1048" s="103"/>
    </row>
    <row r="1049" spans="1:11" ht="19.5" customHeight="1">
      <c r="A1049" s="33"/>
      <c r="J1049" s="33"/>
      <c r="K1049" s="103"/>
    </row>
    <row r="1050" spans="1:11" ht="19.5" customHeight="1">
      <c r="A1050" s="33"/>
      <c r="J1050" s="33"/>
      <c r="K1050" s="103"/>
    </row>
    <row r="1051" spans="1:11" ht="19.5" customHeight="1">
      <c r="A1051" s="33"/>
      <c r="J1051" s="33"/>
      <c r="K1051" s="103"/>
    </row>
    <row r="1052" spans="1:11" ht="19.5" customHeight="1">
      <c r="A1052" s="33"/>
      <c r="J1052" s="33"/>
      <c r="K1052" s="103"/>
    </row>
    <row r="1053" spans="1:11" ht="19.5" customHeight="1">
      <c r="A1053" s="33"/>
      <c r="J1053" s="33"/>
      <c r="K1053" s="103"/>
    </row>
    <row r="1054" spans="1:11" ht="19.5" customHeight="1">
      <c r="A1054" s="33"/>
      <c r="J1054" s="33"/>
      <c r="K1054" s="103"/>
    </row>
    <row r="1055" spans="1:11" ht="19.5" customHeight="1">
      <c r="A1055" s="33"/>
      <c r="J1055" s="33"/>
      <c r="K1055" s="103"/>
    </row>
    <row r="1056" spans="1:11" ht="19.5" customHeight="1">
      <c r="A1056" s="33"/>
      <c r="J1056" s="33"/>
      <c r="K1056" s="103"/>
    </row>
    <row r="1057" spans="1:11" ht="19.5" customHeight="1">
      <c r="A1057" s="33"/>
      <c r="J1057" s="33"/>
      <c r="K1057" s="103"/>
    </row>
    <row r="1058" spans="1:11" ht="19.5" customHeight="1">
      <c r="A1058" s="33"/>
      <c r="J1058" s="33"/>
      <c r="K1058" s="103"/>
    </row>
    <row r="1059" spans="1:11" ht="19.5" customHeight="1">
      <c r="A1059" s="33"/>
      <c r="J1059" s="33"/>
      <c r="K1059" s="103"/>
    </row>
    <row r="1060" spans="1:11" ht="19.5" customHeight="1">
      <c r="A1060" s="33"/>
      <c r="J1060" s="33"/>
      <c r="K1060" s="103"/>
    </row>
    <row r="1061" spans="1:11" ht="19.5" customHeight="1">
      <c r="A1061" s="33"/>
      <c r="J1061" s="33"/>
      <c r="K1061" s="103"/>
    </row>
    <row r="1062" spans="1:11" ht="19.5" customHeight="1">
      <c r="A1062" s="33"/>
      <c r="J1062" s="33"/>
      <c r="K1062" s="103"/>
    </row>
    <row r="1063" spans="1:11" ht="19.5" customHeight="1">
      <c r="A1063" s="33"/>
      <c r="J1063" s="33"/>
      <c r="K1063" s="103"/>
    </row>
    <row r="1064" spans="1:11" ht="19.5" customHeight="1">
      <c r="A1064" s="33"/>
      <c r="J1064" s="33"/>
      <c r="K1064" s="103"/>
    </row>
    <row r="1065" spans="1:11" ht="19.5" customHeight="1">
      <c r="A1065" s="33"/>
      <c r="J1065" s="33"/>
      <c r="K1065" s="103"/>
    </row>
    <row r="1066" spans="1:11" ht="19.5" customHeight="1">
      <c r="A1066" s="33"/>
      <c r="J1066" s="33"/>
      <c r="K1066" s="103"/>
    </row>
    <row r="1067" spans="1:11" ht="19.5" customHeight="1">
      <c r="A1067" s="33"/>
      <c r="J1067" s="33"/>
      <c r="K1067" s="103"/>
    </row>
    <row r="1068" spans="1:11" ht="19.5" customHeight="1">
      <c r="A1068" s="33"/>
      <c r="J1068" s="33"/>
      <c r="K1068" s="103"/>
    </row>
    <row r="1069" spans="1:11" ht="19.5" customHeight="1">
      <c r="A1069" s="33"/>
      <c r="J1069" s="33"/>
      <c r="K1069" s="103"/>
    </row>
    <row r="1070" spans="1:11" ht="19.5" customHeight="1">
      <c r="A1070" s="33"/>
      <c r="J1070" s="33"/>
      <c r="K1070" s="103"/>
    </row>
    <row r="1071" spans="1:11" ht="19.5" customHeight="1">
      <c r="A1071" s="33"/>
      <c r="J1071" s="33"/>
      <c r="K1071" s="103"/>
    </row>
    <row r="1072" spans="1:11" ht="19.5" customHeight="1">
      <c r="A1072" s="33"/>
      <c r="J1072" s="33"/>
      <c r="K1072" s="103"/>
    </row>
    <row r="1073" spans="1:11" ht="19.5" customHeight="1">
      <c r="A1073" s="33"/>
      <c r="J1073" s="33"/>
      <c r="K1073" s="103"/>
    </row>
    <row r="1074" spans="1:11" ht="19.5" customHeight="1">
      <c r="A1074" s="33"/>
      <c r="J1074" s="33"/>
      <c r="K1074" s="103"/>
    </row>
    <row r="1075" spans="1:11" ht="19.5" customHeight="1">
      <c r="A1075" s="33"/>
      <c r="J1075" s="33"/>
      <c r="K1075" s="103"/>
    </row>
    <row r="1076" spans="1:11" ht="19.5" customHeight="1">
      <c r="A1076" s="33"/>
      <c r="J1076" s="33"/>
      <c r="K1076" s="103"/>
    </row>
    <row r="1077" spans="1:11" ht="19.5" customHeight="1">
      <c r="A1077" s="33"/>
      <c r="J1077" s="33"/>
      <c r="K1077" s="103"/>
    </row>
    <row r="1078" spans="1:11" ht="19.5" customHeight="1">
      <c r="A1078" s="33"/>
      <c r="J1078" s="33"/>
      <c r="K1078" s="103"/>
    </row>
    <row r="1079" spans="1:11" ht="19.5" customHeight="1">
      <c r="A1079" s="33"/>
      <c r="J1079" s="33"/>
      <c r="K1079" s="103"/>
    </row>
    <row r="1080" spans="1:11" ht="19.5" customHeight="1">
      <c r="A1080" s="33"/>
      <c r="J1080" s="33"/>
      <c r="K1080" s="103"/>
    </row>
    <row r="1081" spans="1:11" ht="19.5" customHeight="1">
      <c r="A1081" s="33"/>
      <c r="J1081" s="33"/>
      <c r="K1081" s="103"/>
    </row>
    <row r="1082" spans="1:11" ht="19.5" customHeight="1">
      <c r="A1082" s="33"/>
      <c r="J1082" s="33"/>
      <c r="K1082" s="103"/>
    </row>
    <row r="1083" spans="1:11" ht="19.5" customHeight="1">
      <c r="A1083" s="33"/>
      <c r="J1083" s="33"/>
      <c r="K1083" s="103"/>
    </row>
    <row r="1084" spans="1:11" ht="19.5" customHeight="1">
      <c r="A1084" s="33"/>
      <c r="J1084" s="33"/>
      <c r="K1084" s="103"/>
    </row>
    <row r="1085" spans="1:11" ht="19.5" customHeight="1">
      <c r="A1085" s="33"/>
      <c r="J1085" s="33"/>
      <c r="K1085" s="103"/>
    </row>
    <row r="1086" spans="1:11" ht="19.5" customHeight="1">
      <c r="A1086" s="33"/>
      <c r="J1086" s="33"/>
      <c r="K1086" s="103"/>
    </row>
    <row r="1087" spans="1:11" ht="19.5" customHeight="1">
      <c r="A1087" s="33"/>
      <c r="J1087" s="33"/>
      <c r="K1087" s="103"/>
    </row>
    <row r="1088" spans="1:11" ht="19.5" customHeight="1">
      <c r="A1088" s="33"/>
      <c r="J1088" s="33"/>
      <c r="K1088" s="103"/>
    </row>
    <row r="1089" spans="1:11" ht="19.5" customHeight="1">
      <c r="A1089" s="33"/>
      <c r="J1089" s="33"/>
      <c r="K1089" s="103"/>
    </row>
    <row r="1090" spans="1:11" ht="19.5" customHeight="1">
      <c r="A1090" s="33"/>
      <c r="J1090" s="33"/>
      <c r="K1090" s="103"/>
    </row>
    <row r="1091" spans="1:11" ht="19.5" customHeight="1">
      <c r="A1091" s="33"/>
      <c r="J1091" s="33"/>
      <c r="K1091" s="103"/>
    </row>
    <row r="1092" spans="1:11" ht="19.5" customHeight="1">
      <c r="A1092" s="33"/>
      <c r="J1092" s="33"/>
      <c r="K1092" s="103"/>
    </row>
    <row r="1093" spans="1:11" ht="19.5" customHeight="1">
      <c r="A1093" s="33"/>
      <c r="J1093" s="33"/>
      <c r="K1093" s="103"/>
    </row>
    <row r="1094" spans="1:11" ht="19.5" customHeight="1">
      <c r="A1094" s="33"/>
      <c r="J1094" s="33"/>
      <c r="K1094" s="103"/>
    </row>
    <row r="1095" spans="1:11" ht="19.5" customHeight="1">
      <c r="A1095" s="33"/>
      <c r="J1095" s="33"/>
      <c r="K1095" s="103"/>
    </row>
    <row r="1096" spans="1:11" ht="19.5" customHeight="1">
      <c r="A1096" s="33"/>
      <c r="J1096" s="33"/>
      <c r="K1096" s="103"/>
    </row>
    <row r="1097" spans="1:11" ht="19.5" customHeight="1">
      <c r="A1097" s="33"/>
      <c r="J1097" s="33"/>
      <c r="K1097" s="103"/>
    </row>
    <row r="1098" spans="1:11" ht="19.5" customHeight="1">
      <c r="A1098" s="33"/>
      <c r="J1098" s="33"/>
      <c r="K1098" s="103"/>
    </row>
    <row r="1099" spans="1:11" ht="19.5" customHeight="1">
      <c r="A1099" s="33"/>
      <c r="J1099" s="33"/>
      <c r="K1099" s="103"/>
    </row>
    <row r="1100" spans="1:11" ht="19.5" customHeight="1">
      <c r="A1100" s="33"/>
      <c r="J1100" s="33"/>
      <c r="K1100" s="103"/>
    </row>
    <row r="1101" spans="1:11" ht="19.5" customHeight="1">
      <c r="A1101" s="33"/>
      <c r="J1101" s="33"/>
      <c r="K1101" s="103"/>
    </row>
    <row r="1102" spans="1:11" ht="19.5" customHeight="1">
      <c r="A1102" s="33"/>
      <c r="J1102" s="33"/>
      <c r="K1102" s="103"/>
    </row>
    <row r="1103" spans="1:11" ht="19.5" customHeight="1">
      <c r="A1103" s="33"/>
      <c r="J1103" s="33"/>
      <c r="K1103" s="103"/>
    </row>
    <row r="1104" spans="1:11" ht="19.5" customHeight="1">
      <c r="A1104" s="33"/>
      <c r="J1104" s="33"/>
      <c r="K1104" s="103"/>
    </row>
    <row r="1105" spans="1:11" ht="19.5" customHeight="1">
      <c r="A1105" s="33"/>
      <c r="J1105" s="33"/>
      <c r="K1105" s="103"/>
    </row>
    <row r="1106" spans="1:11" ht="19.5" customHeight="1">
      <c r="A1106" s="33"/>
      <c r="J1106" s="33"/>
      <c r="K1106" s="103"/>
    </row>
    <row r="1107" spans="1:11" ht="19.5" customHeight="1">
      <c r="A1107" s="33"/>
      <c r="J1107" s="33"/>
      <c r="K1107" s="103"/>
    </row>
    <row r="1108" spans="1:11" ht="19.5" customHeight="1">
      <c r="A1108" s="33"/>
      <c r="J1108" s="33"/>
      <c r="K1108" s="103"/>
    </row>
    <row r="1109" spans="1:11" ht="19.5" customHeight="1">
      <c r="A1109" s="33"/>
      <c r="J1109" s="33"/>
      <c r="K1109" s="103"/>
    </row>
    <row r="1110" spans="1:11" ht="19.5" customHeight="1">
      <c r="A1110" s="33"/>
      <c r="J1110" s="33"/>
      <c r="K1110" s="103"/>
    </row>
    <row r="1111" spans="1:11" ht="19.5" customHeight="1">
      <c r="A1111" s="33"/>
      <c r="J1111" s="33"/>
      <c r="K1111" s="103"/>
    </row>
    <row r="1112" spans="1:11" ht="19.5" customHeight="1">
      <c r="A1112" s="33"/>
      <c r="J1112" s="33"/>
      <c r="K1112" s="103"/>
    </row>
    <row r="1113" spans="1:11" ht="19.5" customHeight="1">
      <c r="A1113" s="33"/>
      <c r="J1113" s="33"/>
      <c r="K1113" s="103"/>
    </row>
    <row r="1114" spans="1:11" ht="19.5" customHeight="1">
      <c r="A1114" s="33"/>
      <c r="J1114" s="33"/>
      <c r="K1114" s="103"/>
    </row>
    <row r="1115" spans="1:11" ht="19.5" customHeight="1">
      <c r="A1115" s="33"/>
      <c r="J1115" s="33"/>
      <c r="K1115" s="103"/>
    </row>
    <row r="1116" spans="1:11" ht="19.5" customHeight="1">
      <c r="A1116" s="33"/>
      <c r="J1116" s="33"/>
      <c r="K1116" s="103"/>
    </row>
    <row r="1117" spans="1:11" ht="19.5" customHeight="1">
      <c r="A1117" s="33"/>
      <c r="J1117" s="33"/>
      <c r="K1117" s="103"/>
    </row>
    <row r="1118" spans="1:11" ht="19.5" customHeight="1">
      <c r="A1118" s="33"/>
      <c r="J1118" s="33"/>
      <c r="K1118" s="103"/>
    </row>
    <row r="1119" spans="1:11" ht="19.5" customHeight="1">
      <c r="A1119" s="33"/>
      <c r="J1119" s="33"/>
      <c r="K1119" s="103"/>
    </row>
    <row r="1120" spans="1:11" ht="19.5" customHeight="1">
      <c r="A1120" s="33"/>
      <c r="J1120" s="33"/>
      <c r="K1120" s="103"/>
    </row>
    <row r="1121" spans="1:11" ht="19.5" customHeight="1">
      <c r="A1121" s="33"/>
      <c r="J1121" s="33"/>
      <c r="K1121" s="103"/>
    </row>
    <row r="1122" spans="1:11" ht="19.5" customHeight="1">
      <c r="A1122" s="33"/>
      <c r="J1122" s="33"/>
      <c r="K1122" s="103"/>
    </row>
    <row r="1123" spans="1:11" ht="19.5" customHeight="1">
      <c r="A1123" s="33"/>
      <c r="J1123" s="33"/>
      <c r="K1123" s="103"/>
    </row>
    <row r="1124" spans="1:11" ht="19.5" customHeight="1">
      <c r="A1124" s="33"/>
      <c r="J1124" s="33"/>
      <c r="K1124" s="103"/>
    </row>
    <row r="1125" spans="1:11" ht="19.5" customHeight="1">
      <c r="A1125" s="33"/>
      <c r="J1125" s="33"/>
      <c r="K1125" s="103"/>
    </row>
    <row r="1126" spans="1:11" ht="19.5" customHeight="1">
      <c r="A1126" s="33"/>
      <c r="J1126" s="33"/>
      <c r="K1126" s="103"/>
    </row>
    <row r="1127" spans="1:11" ht="19.5" customHeight="1">
      <c r="A1127" s="33"/>
      <c r="J1127" s="33"/>
      <c r="K1127" s="103"/>
    </row>
    <row r="1128" spans="1:11" ht="19.5" customHeight="1">
      <c r="A1128" s="33"/>
      <c r="J1128" s="33"/>
      <c r="K1128" s="103"/>
    </row>
    <row r="1129" spans="1:11" ht="19.5" customHeight="1">
      <c r="A1129" s="33"/>
      <c r="J1129" s="33"/>
      <c r="K1129" s="103"/>
    </row>
    <row r="1130" spans="1:11" ht="19.5" customHeight="1">
      <c r="A1130" s="33"/>
      <c r="J1130" s="33"/>
      <c r="K1130" s="103"/>
    </row>
    <row r="1131" spans="1:11" ht="19.5" customHeight="1">
      <c r="A1131" s="33"/>
      <c r="J1131" s="33"/>
      <c r="K1131" s="103"/>
    </row>
    <row r="1132" spans="1:11" ht="19.5" customHeight="1">
      <c r="A1132" s="33"/>
      <c r="J1132" s="33"/>
      <c r="K1132" s="103"/>
    </row>
    <row r="1133" spans="1:11" ht="19.5" customHeight="1">
      <c r="A1133" s="33"/>
      <c r="J1133" s="33"/>
      <c r="K1133" s="103"/>
    </row>
    <row r="1134" spans="1:11" ht="19.5" customHeight="1">
      <c r="A1134" s="33"/>
      <c r="J1134" s="33"/>
      <c r="K1134" s="103"/>
    </row>
    <row r="1135" spans="1:11" ht="19.5" customHeight="1">
      <c r="A1135" s="33"/>
      <c r="J1135" s="33"/>
      <c r="K1135" s="103"/>
    </row>
    <row r="1136" spans="1:11" ht="19.5" customHeight="1">
      <c r="A1136" s="33"/>
      <c r="J1136" s="33"/>
      <c r="K1136" s="103"/>
    </row>
    <row r="1137" spans="1:11" ht="19.5" customHeight="1">
      <c r="A1137" s="33"/>
      <c r="J1137" s="33"/>
      <c r="K1137" s="103"/>
    </row>
    <row r="1138" spans="1:11" ht="19.5" customHeight="1">
      <c r="A1138" s="33"/>
      <c r="J1138" s="33"/>
      <c r="K1138" s="103"/>
    </row>
    <row r="1139" spans="1:11" ht="19.5" customHeight="1">
      <c r="A1139" s="33"/>
      <c r="J1139" s="33"/>
      <c r="K1139" s="103"/>
    </row>
    <row r="1140" spans="1:11" ht="19.5" customHeight="1">
      <c r="A1140" s="33"/>
      <c r="J1140" s="33"/>
      <c r="K1140" s="103"/>
    </row>
    <row r="1141" spans="1:11" ht="19.5" customHeight="1">
      <c r="A1141" s="33"/>
      <c r="J1141" s="33"/>
      <c r="K1141" s="103"/>
    </row>
    <row r="1142" spans="1:11" ht="19.5" customHeight="1">
      <c r="A1142" s="33"/>
      <c r="J1142" s="33"/>
      <c r="K1142" s="103"/>
    </row>
    <row r="1143" spans="1:11" ht="19.5" customHeight="1">
      <c r="A1143" s="33"/>
      <c r="J1143" s="33"/>
      <c r="K1143" s="103"/>
    </row>
    <row r="1144" spans="1:11" ht="19.5" customHeight="1">
      <c r="A1144" s="33"/>
      <c r="J1144" s="33"/>
      <c r="K1144" s="103"/>
    </row>
    <row r="1145" spans="1:11" ht="19.5" customHeight="1">
      <c r="A1145" s="33"/>
      <c r="J1145" s="33"/>
      <c r="K1145" s="103"/>
    </row>
    <row r="1146" spans="1:11" ht="19.5" customHeight="1">
      <c r="A1146" s="33"/>
      <c r="J1146" s="33"/>
      <c r="K1146" s="103"/>
    </row>
    <row r="1147" spans="1:11" ht="19.5" customHeight="1">
      <c r="A1147" s="33"/>
      <c r="J1147" s="33"/>
      <c r="K1147" s="103"/>
    </row>
    <row r="1148" spans="1:11" ht="19.5" customHeight="1">
      <c r="A1148" s="33"/>
      <c r="J1148" s="33"/>
      <c r="K1148" s="103"/>
    </row>
    <row r="1149" spans="1:11" ht="19.5" customHeight="1">
      <c r="A1149" s="33"/>
      <c r="J1149" s="33"/>
      <c r="K1149" s="103"/>
    </row>
    <row r="1150" spans="1:11" ht="19.5" customHeight="1">
      <c r="A1150" s="33"/>
      <c r="J1150" s="33"/>
      <c r="K1150" s="103"/>
    </row>
    <row r="1151" spans="1:11" ht="19.5" customHeight="1">
      <c r="A1151" s="33"/>
      <c r="J1151" s="33"/>
      <c r="K1151" s="103"/>
    </row>
    <row r="1152" spans="1:11" ht="19.5" customHeight="1">
      <c r="A1152" s="33"/>
      <c r="J1152" s="33"/>
      <c r="K1152" s="103"/>
    </row>
    <row r="1153" spans="1:11" ht="19.5" customHeight="1">
      <c r="A1153" s="33"/>
      <c r="J1153" s="33"/>
      <c r="K1153" s="103"/>
    </row>
    <row r="1154" spans="1:11" ht="19.5" customHeight="1">
      <c r="A1154" s="33"/>
      <c r="J1154" s="33"/>
      <c r="K1154" s="103"/>
    </row>
    <row r="1155" spans="1:11" ht="19.5" customHeight="1">
      <c r="A1155" s="33"/>
      <c r="J1155" s="33"/>
      <c r="K1155" s="103"/>
    </row>
    <row r="1156" spans="1:11" ht="19.5" customHeight="1">
      <c r="A1156" s="33"/>
      <c r="J1156" s="33"/>
      <c r="K1156" s="103"/>
    </row>
    <row r="1157" spans="1:11" ht="19.5" customHeight="1">
      <c r="A1157" s="33"/>
      <c r="J1157" s="33"/>
      <c r="K1157" s="103"/>
    </row>
    <row r="1158" spans="1:11" ht="19.5" customHeight="1">
      <c r="A1158" s="33"/>
      <c r="J1158" s="33"/>
      <c r="K1158" s="103"/>
    </row>
    <row r="1159" spans="1:11" ht="19.5" customHeight="1">
      <c r="A1159" s="33"/>
      <c r="J1159" s="33"/>
      <c r="K1159" s="103"/>
    </row>
    <row r="1160" spans="1:11" ht="19.5" customHeight="1">
      <c r="A1160" s="33"/>
      <c r="J1160" s="33"/>
      <c r="K1160" s="103"/>
    </row>
    <row r="1161" spans="1:11" ht="19.5" customHeight="1">
      <c r="A1161" s="33"/>
      <c r="J1161" s="33"/>
      <c r="K1161" s="103"/>
    </row>
    <row r="1162" spans="1:11" ht="19.5" customHeight="1">
      <c r="A1162" s="33"/>
      <c r="J1162" s="33"/>
      <c r="K1162" s="103"/>
    </row>
    <row r="1163" spans="1:11" ht="19.5" customHeight="1">
      <c r="A1163" s="33"/>
      <c r="J1163" s="33"/>
      <c r="K1163" s="103"/>
    </row>
    <row r="1164" spans="1:11" ht="19.5" customHeight="1">
      <c r="A1164" s="33"/>
      <c r="J1164" s="33"/>
      <c r="K1164" s="103"/>
    </row>
    <row r="1165" spans="1:11" ht="19.5" customHeight="1">
      <c r="A1165" s="33"/>
      <c r="J1165" s="33"/>
      <c r="K1165" s="103"/>
    </row>
    <row r="1166" spans="1:11" ht="19.5" customHeight="1">
      <c r="A1166" s="33"/>
      <c r="J1166" s="33"/>
      <c r="K1166" s="103"/>
    </row>
    <row r="1167" spans="1:11" ht="19.5" customHeight="1">
      <c r="A1167" s="33"/>
      <c r="J1167" s="33"/>
      <c r="K1167" s="103"/>
    </row>
    <row r="1168" spans="1:11" ht="19.5" customHeight="1">
      <c r="A1168" s="33"/>
      <c r="J1168" s="33"/>
      <c r="K1168" s="103"/>
    </row>
    <row r="1169" spans="1:11" ht="19.5" customHeight="1">
      <c r="A1169" s="33"/>
      <c r="J1169" s="33"/>
      <c r="K1169" s="103"/>
    </row>
    <row r="1170" spans="1:11" ht="19.5" customHeight="1">
      <c r="A1170" s="33"/>
      <c r="J1170" s="33"/>
      <c r="K1170" s="103"/>
    </row>
    <row r="1171" spans="1:11" ht="19.5" customHeight="1">
      <c r="A1171" s="33"/>
      <c r="J1171" s="33"/>
      <c r="K1171" s="103"/>
    </row>
    <row r="1172" spans="1:11" ht="19.5" customHeight="1">
      <c r="A1172" s="33"/>
      <c r="J1172" s="33"/>
      <c r="K1172" s="103"/>
    </row>
    <row r="1173" spans="1:11" ht="19.5" customHeight="1">
      <c r="A1173" s="33"/>
      <c r="J1173" s="33"/>
      <c r="K1173" s="103"/>
    </row>
    <row r="1174" spans="1:11" ht="19.5" customHeight="1">
      <c r="A1174" s="33"/>
      <c r="J1174" s="33"/>
      <c r="K1174" s="103"/>
    </row>
    <row r="1175" spans="1:11" ht="19.5" customHeight="1">
      <c r="A1175" s="33"/>
      <c r="J1175" s="33"/>
      <c r="K1175" s="103"/>
    </row>
    <row r="1176" spans="1:11" ht="19.5" customHeight="1">
      <c r="A1176" s="33"/>
      <c r="J1176" s="33"/>
      <c r="K1176" s="103"/>
    </row>
    <row r="1177" spans="1:11" ht="19.5" customHeight="1">
      <c r="A1177" s="33"/>
      <c r="J1177" s="33"/>
      <c r="K1177" s="103"/>
    </row>
    <row r="1178" spans="1:11" ht="19.5" customHeight="1">
      <c r="A1178" s="33"/>
      <c r="J1178" s="33"/>
      <c r="K1178" s="103"/>
    </row>
    <row r="1179" spans="1:11" ht="19.5" customHeight="1">
      <c r="A1179" s="33"/>
      <c r="J1179" s="33"/>
      <c r="K1179" s="103"/>
    </row>
    <row r="1180" spans="1:11" ht="19.5" customHeight="1">
      <c r="A1180" s="33"/>
      <c r="J1180" s="33"/>
      <c r="K1180" s="103"/>
    </row>
    <row r="1181" spans="1:11" ht="19.5" customHeight="1">
      <c r="A1181" s="33"/>
      <c r="J1181" s="33"/>
      <c r="K1181" s="103"/>
    </row>
    <row r="1182" spans="1:11" ht="19.5" customHeight="1">
      <c r="A1182" s="33"/>
      <c r="J1182" s="33"/>
      <c r="K1182" s="103"/>
    </row>
    <row r="1183" spans="1:11" ht="19.5" customHeight="1">
      <c r="A1183" s="33"/>
      <c r="J1183" s="33"/>
      <c r="K1183" s="103"/>
    </row>
    <row r="1184" spans="1:11" ht="19.5" customHeight="1">
      <c r="A1184" s="33"/>
      <c r="J1184" s="33"/>
      <c r="K1184" s="103"/>
    </row>
    <row r="1185" spans="1:11" ht="19.5" customHeight="1">
      <c r="A1185" s="33"/>
      <c r="J1185" s="33"/>
      <c r="K1185" s="103"/>
    </row>
    <row r="1186" spans="1:11" ht="19.5" customHeight="1">
      <c r="A1186" s="33"/>
      <c r="J1186" s="33"/>
      <c r="K1186" s="103"/>
    </row>
    <row r="1187" spans="1:11" ht="19.5" customHeight="1">
      <c r="A1187" s="33"/>
      <c r="J1187" s="33"/>
      <c r="K1187" s="103"/>
    </row>
    <row r="1188" spans="1:11" ht="19.5" customHeight="1">
      <c r="A1188" s="33"/>
      <c r="J1188" s="33"/>
      <c r="K1188" s="103"/>
    </row>
    <row r="1189" spans="1:11" ht="19.5" customHeight="1">
      <c r="A1189" s="33"/>
      <c r="J1189" s="33"/>
      <c r="K1189" s="103"/>
    </row>
    <row r="1190" spans="1:11" ht="19.5" customHeight="1">
      <c r="A1190" s="33"/>
      <c r="J1190" s="33"/>
      <c r="K1190" s="103"/>
    </row>
    <row r="1191" spans="1:11" ht="19.5" customHeight="1">
      <c r="A1191" s="33"/>
      <c r="J1191" s="33"/>
      <c r="K1191" s="103"/>
    </row>
    <row r="1192" spans="1:11" ht="19.5" customHeight="1">
      <c r="A1192" s="33"/>
      <c r="J1192" s="33"/>
      <c r="K1192" s="103"/>
    </row>
    <row r="1193" spans="1:11" ht="19.5" customHeight="1">
      <c r="A1193" s="33"/>
      <c r="J1193" s="33"/>
      <c r="K1193" s="103"/>
    </row>
    <row r="1194" spans="1:11" ht="19.5" customHeight="1">
      <c r="A1194" s="33"/>
      <c r="J1194" s="33"/>
      <c r="K1194" s="103"/>
    </row>
    <row r="1195" spans="1:11" ht="19.5" customHeight="1">
      <c r="A1195" s="33"/>
      <c r="J1195" s="33"/>
      <c r="K1195" s="103"/>
    </row>
    <row r="1196" spans="1:11" ht="19.5" customHeight="1">
      <c r="A1196" s="33"/>
      <c r="J1196" s="33"/>
      <c r="K1196" s="103"/>
    </row>
    <row r="1197" spans="1:11" ht="19.5" customHeight="1">
      <c r="A1197" s="33"/>
      <c r="J1197" s="33"/>
      <c r="K1197" s="103"/>
    </row>
    <row r="1198" spans="1:11" ht="19.5" customHeight="1">
      <c r="A1198" s="33"/>
      <c r="J1198" s="33"/>
      <c r="K1198" s="103"/>
    </row>
    <row r="1199" spans="1:11" ht="19.5" customHeight="1">
      <c r="A1199" s="33"/>
      <c r="J1199" s="33"/>
      <c r="K1199" s="103"/>
    </row>
    <row r="1200" spans="1:11" ht="19.5" customHeight="1">
      <c r="A1200" s="33"/>
      <c r="J1200" s="33"/>
      <c r="K1200" s="103"/>
    </row>
    <row r="1201" spans="1:11" ht="19.5" customHeight="1">
      <c r="A1201" s="33"/>
      <c r="J1201" s="33"/>
      <c r="K1201" s="103"/>
    </row>
    <row r="1202" spans="1:11" ht="19.5" customHeight="1">
      <c r="A1202" s="33"/>
      <c r="J1202" s="33"/>
      <c r="K1202" s="103"/>
    </row>
    <row r="1203" spans="1:11" ht="19.5" customHeight="1">
      <c r="A1203" s="33"/>
      <c r="J1203" s="33"/>
      <c r="K1203" s="103"/>
    </row>
    <row r="1204" spans="1:11" ht="19.5" customHeight="1">
      <c r="A1204" s="33"/>
      <c r="J1204" s="33"/>
      <c r="K1204" s="103"/>
    </row>
    <row r="1205" spans="1:11" ht="19.5" customHeight="1">
      <c r="A1205" s="33"/>
      <c r="J1205" s="33"/>
      <c r="K1205" s="103"/>
    </row>
    <row r="1206" spans="1:11" ht="19.5" customHeight="1">
      <c r="A1206" s="33"/>
      <c r="J1206" s="33"/>
      <c r="K1206" s="103"/>
    </row>
    <row r="1207" spans="1:11" ht="19.5" customHeight="1">
      <c r="A1207" s="33"/>
      <c r="J1207" s="33"/>
      <c r="K1207" s="103"/>
    </row>
    <row r="1208" spans="1:11" ht="19.5" customHeight="1">
      <c r="A1208" s="33"/>
      <c r="J1208" s="33"/>
      <c r="K1208" s="103"/>
    </row>
    <row r="1209" spans="1:11" ht="19.5" customHeight="1">
      <c r="A1209" s="33"/>
      <c r="J1209" s="33"/>
      <c r="K1209" s="103"/>
    </row>
    <row r="1210" spans="1:11" ht="19.5" customHeight="1">
      <c r="A1210" s="33"/>
      <c r="J1210" s="33"/>
      <c r="K1210" s="103"/>
    </row>
    <row r="1211" spans="1:11" ht="19.5" customHeight="1">
      <c r="A1211" s="33"/>
      <c r="J1211" s="33"/>
      <c r="K1211" s="103"/>
    </row>
    <row r="1212" spans="1:11" ht="19.5" customHeight="1">
      <c r="A1212" s="33"/>
      <c r="J1212" s="33"/>
      <c r="K1212" s="103"/>
    </row>
    <row r="1213" spans="1:11" ht="19.5" customHeight="1">
      <c r="A1213" s="33"/>
      <c r="J1213" s="33"/>
      <c r="K1213" s="103"/>
    </row>
    <row r="1214" spans="1:11" ht="19.5" customHeight="1">
      <c r="A1214" s="33"/>
      <c r="J1214" s="33"/>
      <c r="K1214" s="103"/>
    </row>
    <row r="1215" spans="1:11" ht="19.5" customHeight="1">
      <c r="A1215" s="33"/>
      <c r="J1215" s="33"/>
      <c r="K1215" s="103"/>
    </row>
    <row r="1216" spans="1:11" ht="19.5" customHeight="1">
      <c r="A1216" s="33"/>
      <c r="J1216" s="33"/>
      <c r="K1216" s="103"/>
    </row>
    <row r="1217" spans="1:11" ht="19.5" customHeight="1">
      <c r="A1217" s="33"/>
      <c r="J1217" s="33"/>
      <c r="K1217" s="103"/>
    </row>
    <row r="1218" spans="1:11" ht="19.5" customHeight="1">
      <c r="A1218" s="33"/>
      <c r="J1218" s="33"/>
      <c r="K1218" s="103"/>
    </row>
    <row r="1219" spans="1:11" ht="19.5" customHeight="1">
      <c r="A1219" s="33"/>
      <c r="J1219" s="33"/>
      <c r="K1219" s="103"/>
    </row>
    <row r="1220" spans="1:11" ht="19.5" customHeight="1">
      <c r="A1220" s="33"/>
      <c r="J1220" s="33"/>
      <c r="K1220" s="103"/>
    </row>
    <row r="1221" spans="1:11" ht="19.5" customHeight="1">
      <c r="A1221" s="33"/>
      <c r="J1221" s="33"/>
      <c r="K1221" s="103"/>
    </row>
    <row r="1222" spans="1:11" ht="19.5" customHeight="1">
      <c r="A1222" s="33"/>
      <c r="J1222" s="33"/>
      <c r="K1222" s="103"/>
    </row>
    <row r="1223" spans="1:11" ht="19.5" customHeight="1">
      <c r="A1223" s="33"/>
      <c r="J1223" s="33"/>
      <c r="K1223" s="103"/>
    </row>
    <row r="1224" spans="1:11" ht="19.5" customHeight="1">
      <c r="A1224" s="33"/>
      <c r="J1224" s="33"/>
      <c r="K1224" s="103"/>
    </row>
    <row r="1225" spans="1:11" ht="19.5" customHeight="1">
      <c r="A1225" s="33"/>
      <c r="J1225" s="33"/>
      <c r="K1225" s="103"/>
    </row>
    <row r="1226" spans="1:11" ht="19.5" customHeight="1">
      <c r="A1226" s="33"/>
      <c r="J1226" s="33"/>
      <c r="K1226" s="103"/>
    </row>
    <row r="1227" spans="1:11" ht="19.5" customHeight="1">
      <c r="A1227" s="33"/>
      <c r="J1227" s="33"/>
      <c r="K1227" s="103"/>
    </row>
    <row r="1228" spans="1:11" ht="19.5" customHeight="1">
      <c r="A1228" s="33"/>
      <c r="J1228" s="33"/>
      <c r="K1228" s="103"/>
    </row>
    <row r="1229" spans="1:11" ht="19.5" customHeight="1">
      <c r="A1229" s="33"/>
      <c r="J1229" s="33"/>
      <c r="K1229" s="103"/>
    </row>
    <row r="1230" spans="1:11" ht="19.5" customHeight="1">
      <c r="A1230" s="33"/>
      <c r="J1230" s="33"/>
      <c r="K1230" s="103"/>
    </row>
    <row r="1231" spans="1:11" ht="19.5" customHeight="1">
      <c r="A1231" s="33"/>
      <c r="J1231" s="33"/>
      <c r="K1231" s="103"/>
    </row>
    <row r="1232" spans="1:11" ht="19.5" customHeight="1">
      <c r="A1232" s="33"/>
      <c r="J1232" s="33"/>
      <c r="K1232" s="103"/>
    </row>
    <row r="1233" spans="1:11" ht="19.5" customHeight="1">
      <c r="A1233" s="33"/>
      <c r="J1233" s="33"/>
      <c r="K1233" s="103"/>
    </row>
    <row r="1234" spans="1:11" ht="19.5" customHeight="1">
      <c r="A1234" s="33"/>
      <c r="J1234" s="33"/>
      <c r="K1234" s="103"/>
    </row>
    <row r="1235" spans="1:11" ht="19.5" customHeight="1">
      <c r="A1235" s="33"/>
      <c r="J1235" s="33"/>
      <c r="K1235" s="103"/>
    </row>
    <row r="1236" spans="1:11" ht="19.5" customHeight="1">
      <c r="A1236" s="33"/>
      <c r="J1236" s="33"/>
      <c r="K1236" s="103"/>
    </row>
    <row r="1237" spans="1:11" ht="19.5" customHeight="1">
      <c r="A1237" s="33"/>
      <c r="J1237" s="33"/>
      <c r="K1237" s="103"/>
    </row>
    <row r="1238" spans="1:11" ht="19.5" customHeight="1">
      <c r="A1238" s="33"/>
      <c r="J1238" s="33"/>
      <c r="K1238" s="103"/>
    </row>
    <row r="1239" spans="1:11" ht="19.5" customHeight="1">
      <c r="A1239" s="33"/>
      <c r="J1239" s="33"/>
      <c r="K1239" s="103"/>
    </row>
    <row r="1240" spans="1:11" ht="19.5" customHeight="1">
      <c r="A1240" s="33"/>
      <c r="J1240" s="33"/>
      <c r="K1240" s="103"/>
    </row>
    <row r="1241" spans="1:11" ht="19.5" customHeight="1">
      <c r="A1241" s="33"/>
      <c r="J1241" s="33"/>
      <c r="K1241" s="103"/>
    </row>
    <row r="1242" spans="1:11" ht="19.5" customHeight="1">
      <c r="A1242" s="33"/>
      <c r="J1242" s="33"/>
      <c r="K1242" s="103"/>
    </row>
    <row r="1243" spans="1:11" ht="19.5" customHeight="1">
      <c r="A1243" s="33"/>
      <c r="J1243" s="33"/>
      <c r="K1243" s="103"/>
    </row>
    <row r="1244" spans="1:11" ht="19.5" customHeight="1">
      <c r="A1244" s="33"/>
      <c r="J1244" s="33"/>
      <c r="K1244" s="103"/>
    </row>
    <row r="1245" spans="1:11" ht="19.5" customHeight="1">
      <c r="A1245" s="33"/>
      <c r="J1245" s="33"/>
      <c r="K1245" s="103"/>
    </row>
    <row r="1246" spans="1:11" ht="19.5" customHeight="1">
      <c r="A1246" s="33"/>
      <c r="J1246" s="33"/>
      <c r="K1246" s="103"/>
    </row>
    <row r="1247" spans="1:11" ht="19.5" customHeight="1">
      <c r="A1247" s="33"/>
      <c r="J1247" s="33"/>
      <c r="K1247" s="103"/>
    </row>
    <row r="1248" spans="1:11" ht="19.5" customHeight="1">
      <c r="A1248" s="33"/>
      <c r="J1248" s="33"/>
      <c r="K1248" s="103"/>
    </row>
    <row r="1249" spans="1:11" ht="19.5" customHeight="1">
      <c r="A1249" s="33"/>
      <c r="J1249" s="33"/>
      <c r="K1249" s="103"/>
    </row>
    <row r="1250" spans="1:11" ht="19.5" customHeight="1">
      <c r="A1250" s="33"/>
      <c r="J1250" s="33"/>
      <c r="K1250" s="103"/>
    </row>
    <row r="1251" spans="1:11" ht="19.5" customHeight="1">
      <c r="A1251" s="33"/>
      <c r="J1251" s="33"/>
      <c r="K1251" s="103"/>
    </row>
    <row r="1252" spans="1:11" ht="19.5" customHeight="1">
      <c r="A1252" s="33"/>
      <c r="J1252" s="33"/>
      <c r="K1252" s="103"/>
    </row>
    <row r="1253" spans="1:11" ht="19.5" customHeight="1">
      <c r="A1253" s="33"/>
      <c r="J1253" s="33"/>
      <c r="K1253" s="103"/>
    </row>
    <row r="1254" spans="1:11" ht="19.5" customHeight="1">
      <c r="A1254" s="33"/>
      <c r="J1254" s="33"/>
      <c r="K1254" s="103"/>
    </row>
    <row r="1255" spans="1:11" ht="19.5" customHeight="1">
      <c r="A1255" s="33"/>
      <c r="J1255" s="33"/>
      <c r="K1255" s="103"/>
    </row>
    <row r="1256" spans="1:11" ht="19.5" customHeight="1">
      <c r="A1256" s="33"/>
      <c r="J1256" s="33"/>
      <c r="K1256" s="103"/>
    </row>
    <row r="1257" spans="1:11" ht="19.5" customHeight="1">
      <c r="A1257" s="33"/>
      <c r="J1257" s="33"/>
      <c r="K1257" s="103"/>
    </row>
    <row r="1258" spans="1:11" ht="19.5" customHeight="1">
      <c r="A1258" s="33"/>
      <c r="J1258" s="33"/>
      <c r="K1258" s="103"/>
    </row>
    <row r="1259" spans="1:11" ht="19.5" customHeight="1">
      <c r="A1259" s="33"/>
      <c r="J1259" s="33"/>
      <c r="K1259" s="103"/>
    </row>
    <row r="1260" spans="1:11" ht="19.5" customHeight="1">
      <c r="A1260" s="33"/>
      <c r="J1260" s="33"/>
      <c r="K1260" s="103"/>
    </row>
    <row r="1261" spans="1:11" ht="19.5" customHeight="1">
      <c r="A1261" s="33"/>
      <c r="J1261" s="33"/>
      <c r="K1261" s="103"/>
    </row>
    <row r="1262" spans="1:11" ht="19.5" customHeight="1">
      <c r="A1262" s="33"/>
      <c r="J1262" s="33"/>
      <c r="K1262" s="103"/>
    </row>
    <row r="1263" spans="1:11" ht="19.5" customHeight="1">
      <c r="A1263" s="33"/>
      <c r="J1263" s="33"/>
      <c r="K1263" s="103"/>
    </row>
    <row r="1264" spans="1:11" ht="19.5" customHeight="1">
      <c r="A1264" s="33"/>
      <c r="J1264" s="33"/>
      <c r="K1264" s="103"/>
    </row>
    <row r="1265" spans="1:11" ht="19.5" customHeight="1">
      <c r="A1265" s="33"/>
      <c r="J1265" s="33"/>
      <c r="K1265" s="103"/>
    </row>
    <row r="1266" spans="1:11" ht="19.5" customHeight="1">
      <c r="A1266" s="33"/>
      <c r="J1266" s="33"/>
      <c r="K1266" s="103"/>
    </row>
    <row r="1267" spans="1:11" ht="19.5" customHeight="1">
      <c r="A1267" s="33"/>
      <c r="J1267" s="33"/>
      <c r="K1267" s="103"/>
    </row>
    <row r="1268" spans="1:11" ht="19.5" customHeight="1">
      <c r="A1268" s="33"/>
      <c r="J1268" s="33"/>
      <c r="K1268" s="103"/>
    </row>
    <row r="1269" spans="1:11" ht="19.5" customHeight="1">
      <c r="A1269" s="33"/>
      <c r="J1269" s="33"/>
      <c r="K1269" s="103"/>
    </row>
    <row r="1270" spans="1:11" ht="19.5" customHeight="1">
      <c r="A1270" s="33"/>
      <c r="J1270" s="33"/>
      <c r="K1270" s="103"/>
    </row>
    <row r="1271" spans="1:11" ht="19.5" customHeight="1">
      <c r="A1271" s="33"/>
      <c r="J1271" s="33"/>
      <c r="K1271" s="103"/>
    </row>
    <row r="1272" spans="1:11" ht="19.5" customHeight="1">
      <c r="A1272" s="33"/>
      <c r="J1272" s="33"/>
      <c r="K1272" s="103"/>
    </row>
    <row r="1273" spans="1:11" ht="19.5" customHeight="1">
      <c r="A1273" s="33"/>
      <c r="J1273" s="33"/>
      <c r="K1273" s="103"/>
    </row>
    <row r="1274" spans="1:11" ht="19.5" customHeight="1">
      <c r="A1274" s="33"/>
      <c r="J1274" s="33"/>
      <c r="K1274" s="103"/>
    </row>
    <row r="1275" spans="1:11" ht="19.5" customHeight="1">
      <c r="A1275" s="33"/>
      <c r="J1275" s="33"/>
      <c r="K1275" s="103"/>
    </row>
    <row r="1276" spans="1:11" ht="19.5" customHeight="1">
      <c r="A1276" s="33"/>
      <c r="J1276" s="33"/>
      <c r="K1276" s="103"/>
    </row>
    <row r="1277" spans="1:11" ht="19.5" customHeight="1">
      <c r="A1277" s="33"/>
      <c r="J1277" s="33"/>
      <c r="K1277" s="103"/>
    </row>
    <row r="1278" spans="1:11" ht="19.5" customHeight="1">
      <c r="A1278" s="33"/>
      <c r="J1278" s="33"/>
      <c r="K1278" s="103"/>
    </row>
    <row r="1279" spans="1:11" ht="19.5" customHeight="1">
      <c r="A1279" s="33"/>
      <c r="J1279" s="33"/>
      <c r="K1279" s="103"/>
    </row>
    <row r="1280" spans="1:11" ht="19.5" customHeight="1">
      <c r="A1280" s="33"/>
      <c r="J1280" s="33"/>
      <c r="K1280" s="103"/>
    </row>
    <row r="1281" spans="1:11" ht="19.5" customHeight="1">
      <c r="A1281" s="33"/>
      <c r="J1281" s="33"/>
      <c r="K1281" s="103"/>
    </row>
    <row r="1282" spans="1:11" ht="19.5" customHeight="1">
      <c r="A1282" s="33"/>
      <c r="J1282" s="33"/>
      <c r="K1282" s="103"/>
    </row>
    <row r="1283" spans="1:11" ht="19.5" customHeight="1">
      <c r="A1283" s="33"/>
      <c r="J1283" s="33"/>
      <c r="K1283" s="103"/>
    </row>
    <row r="1284" spans="1:11" ht="19.5" customHeight="1">
      <c r="A1284" s="33"/>
      <c r="J1284" s="33"/>
      <c r="K1284" s="103"/>
    </row>
    <row r="1285" spans="1:11" ht="19.5" customHeight="1">
      <c r="A1285" s="33"/>
      <c r="J1285" s="33"/>
      <c r="K1285" s="103"/>
    </row>
    <row r="1286" spans="1:11" ht="19.5" customHeight="1">
      <c r="A1286" s="33"/>
      <c r="J1286" s="33"/>
      <c r="K1286" s="103"/>
    </row>
    <row r="1287" spans="1:11" ht="19.5" customHeight="1">
      <c r="A1287" s="33"/>
      <c r="J1287" s="33"/>
      <c r="K1287" s="103"/>
    </row>
    <row r="1288" spans="1:11" ht="19.5" customHeight="1">
      <c r="A1288" s="33"/>
      <c r="J1288" s="33"/>
      <c r="K1288" s="103"/>
    </row>
    <row r="1289" spans="1:11" ht="19.5" customHeight="1">
      <c r="A1289" s="33"/>
      <c r="J1289" s="33"/>
      <c r="K1289" s="103"/>
    </row>
    <row r="1290" spans="1:11" ht="19.5" customHeight="1">
      <c r="A1290" s="33"/>
      <c r="J1290" s="33"/>
      <c r="K1290" s="103"/>
    </row>
    <row r="1291" spans="1:11" ht="19.5" customHeight="1">
      <c r="A1291" s="33"/>
      <c r="J1291" s="33"/>
      <c r="K1291" s="103"/>
    </row>
    <row r="1292" spans="1:11" ht="19.5" customHeight="1">
      <c r="A1292" s="33"/>
      <c r="J1292" s="33"/>
      <c r="K1292" s="103"/>
    </row>
    <row r="1293" spans="1:11" ht="19.5" customHeight="1">
      <c r="A1293" s="33"/>
      <c r="J1293" s="33"/>
      <c r="K1293" s="103"/>
    </row>
    <row r="1294" spans="1:11" ht="19.5" customHeight="1">
      <c r="A1294" s="33"/>
      <c r="J1294" s="33"/>
      <c r="K1294" s="103"/>
    </row>
    <row r="1295" spans="1:11" ht="19.5" customHeight="1">
      <c r="A1295" s="33"/>
      <c r="J1295" s="33"/>
      <c r="K1295" s="103"/>
    </row>
    <row r="1296" spans="1:11" ht="19.5" customHeight="1">
      <c r="A1296" s="33"/>
      <c r="J1296" s="33"/>
      <c r="K1296" s="103"/>
    </row>
    <row r="1297" spans="1:11" ht="19.5" customHeight="1">
      <c r="A1297" s="33"/>
      <c r="J1297" s="33"/>
      <c r="K1297" s="103"/>
    </row>
    <row r="1298" spans="1:11" ht="19.5" customHeight="1">
      <c r="A1298" s="33"/>
      <c r="J1298" s="33"/>
      <c r="K1298" s="103"/>
    </row>
    <row r="1299" spans="1:11" ht="19.5" customHeight="1">
      <c r="A1299" s="33"/>
      <c r="J1299" s="33"/>
      <c r="K1299" s="103"/>
    </row>
    <row r="1300" spans="1:11" ht="19.5" customHeight="1">
      <c r="A1300" s="33"/>
      <c r="J1300" s="33"/>
      <c r="K1300" s="103"/>
    </row>
    <row r="1301" spans="1:11" ht="19.5" customHeight="1">
      <c r="A1301" s="33"/>
      <c r="J1301" s="33"/>
      <c r="K1301" s="103"/>
    </row>
    <row r="1302" spans="1:11" ht="19.5" customHeight="1">
      <c r="A1302" s="33"/>
      <c r="J1302" s="33"/>
      <c r="K1302" s="103"/>
    </row>
    <row r="1303" spans="1:11" ht="19.5" customHeight="1">
      <c r="A1303" s="33"/>
      <c r="J1303" s="33"/>
      <c r="K1303" s="103"/>
    </row>
    <row r="1304" spans="1:11" ht="19.5" customHeight="1">
      <c r="A1304" s="33"/>
      <c r="J1304" s="33"/>
      <c r="K1304" s="103"/>
    </row>
    <row r="1305" spans="1:11" ht="19.5" customHeight="1">
      <c r="A1305" s="33"/>
      <c r="J1305" s="33"/>
      <c r="K1305" s="103"/>
    </row>
    <row r="1306" spans="1:11" ht="19.5" customHeight="1">
      <c r="A1306" s="33"/>
      <c r="J1306" s="33"/>
      <c r="K1306" s="103"/>
    </row>
    <row r="1307" spans="1:11" ht="19.5" customHeight="1">
      <c r="A1307" s="33"/>
      <c r="J1307" s="33"/>
      <c r="K1307" s="103"/>
    </row>
    <row r="1308" spans="1:11" ht="19.5" customHeight="1">
      <c r="A1308" s="33"/>
      <c r="J1308" s="33"/>
      <c r="K1308" s="103"/>
    </row>
    <row r="1309" spans="1:11" ht="19.5" customHeight="1">
      <c r="A1309" s="33"/>
      <c r="J1309" s="33"/>
      <c r="K1309" s="103"/>
    </row>
    <row r="1310" spans="1:11" ht="19.5" customHeight="1">
      <c r="A1310" s="33"/>
      <c r="J1310" s="33"/>
      <c r="K1310" s="103"/>
    </row>
    <row r="1311" spans="1:11" ht="19.5" customHeight="1">
      <c r="A1311" s="33"/>
      <c r="J1311" s="33"/>
      <c r="K1311" s="103"/>
    </row>
    <row r="1312" spans="1:11" ht="19.5" customHeight="1">
      <c r="A1312" s="33"/>
      <c r="J1312" s="33"/>
      <c r="K1312" s="103"/>
    </row>
    <row r="1313" spans="1:11" ht="19.5" customHeight="1">
      <c r="A1313" s="33"/>
      <c r="J1313" s="33"/>
      <c r="K1313" s="103"/>
    </row>
    <row r="1314" spans="1:11" ht="19.5" customHeight="1">
      <c r="A1314" s="33"/>
      <c r="J1314" s="33"/>
      <c r="K1314" s="103"/>
    </row>
    <row r="1315" spans="1:11" ht="19.5" customHeight="1">
      <c r="A1315" s="33"/>
      <c r="J1315" s="33"/>
      <c r="K1315" s="103"/>
    </row>
    <row r="1316" spans="1:11" ht="19.5" customHeight="1">
      <c r="A1316" s="33"/>
      <c r="J1316" s="33"/>
      <c r="K1316" s="103"/>
    </row>
    <row r="1317" spans="1:11" ht="19.5" customHeight="1">
      <c r="A1317" s="33"/>
      <c r="J1317" s="33"/>
      <c r="K1317" s="103"/>
    </row>
    <row r="1318" spans="1:11" ht="19.5" customHeight="1">
      <c r="A1318" s="33"/>
      <c r="J1318" s="33"/>
      <c r="K1318" s="103"/>
    </row>
    <row r="1319" spans="1:11" ht="19.5" customHeight="1">
      <c r="A1319" s="33"/>
      <c r="J1319" s="33"/>
      <c r="K1319" s="103"/>
    </row>
    <row r="1320" spans="1:11" ht="19.5" customHeight="1">
      <c r="A1320" s="33"/>
      <c r="J1320" s="33"/>
      <c r="K1320" s="103"/>
    </row>
    <row r="1321" spans="1:11" ht="19.5" customHeight="1">
      <c r="A1321" s="33"/>
      <c r="J1321" s="33"/>
      <c r="K1321" s="103"/>
    </row>
    <row r="1322" spans="1:11" ht="19.5" customHeight="1">
      <c r="A1322" s="33"/>
      <c r="J1322" s="33"/>
      <c r="K1322" s="103"/>
    </row>
    <row r="1323" spans="1:11" ht="19.5" customHeight="1">
      <c r="A1323" s="33"/>
      <c r="J1323" s="33"/>
      <c r="K1323" s="103"/>
    </row>
    <row r="1324" spans="1:11" ht="19.5" customHeight="1">
      <c r="A1324" s="33"/>
      <c r="J1324" s="33"/>
      <c r="K1324" s="103"/>
    </row>
    <row r="1325" spans="1:11" ht="19.5" customHeight="1">
      <c r="A1325" s="33"/>
      <c r="J1325" s="33"/>
      <c r="K1325" s="103"/>
    </row>
    <row r="1326" spans="1:11" ht="19.5" customHeight="1">
      <c r="A1326" s="33"/>
      <c r="J1326" s="33"/>
      <c r="K1326" s="103"/>
    </row>
    <row r="1327" spans="1:11" ht="19.5" customHeight="1">
      <c r="A1327" s="33"/>
      <c r="J1327" s="33"/>
      <c r="K1327" s="103"/>
    </row>
    <row r="1328" spans="1:11" ht="19.5" customHeight="1">
      <c r="A1328" s="33"/>
      <c r="J1328" s="33"/>
      <c r="K1328" s="103"/>
    </row>
    <row r="1329" spans="1:11" ht="19.5" customHeight="1">
      <c r="A1329" s="33"/>
      <c r="J1329" s="33"/>
      <c r="K1329" s="103"/>
    </row>
    <row r="1330" spans="1:11" ht="19.5" customHeight="1">
      <c r="A1330" s="33"/>
      <c r="J1330" s="33"/>
      <c r="K1330" s="103"/>
    </row>
    <row r="1331" spans="1:11" ht="19.5" customHeight="1">
      <c r="A1331" s="33"/>
      <c r="J1331" s="33"/>
      <c r="K1331" s="103"/>
    </row>
    <row r="1332" spans="1:11" ht="19.5" customHeight="1">
      <c r="A1332" s="33"/>
      <c r="J1332" s="33"/>
      <c r="K1332" s="103"/>
    </row>
    <row r="1333" spans="1:11" ht="19.5" customHeight="1">
      <c r="A1333" s="33"/>
      <c r="J1333" s="33"/>
      <c r="K1333" s="103"/>
    </row>
    <row r="1334" spans="1:11" ht="19.5" customHeight="1">
      <c r="A1334" s="33"/>
      <c r="J1334" s="33"/>
      <c r="K1334" s="103"/>
    </row>
    <row r="1335" spans="1:11" ht="19.5" customHeight="1">
      <c r="A1335" s="33"/>
      <c r="J1335" s="33"/>
      <c r="K1335" s="103"/>
    </row>
    <row r="1336" spans="1:11" ht="19.5" customHeight="1">
      <c r="A1336" s="33"/>
      <c r="J1336" s="33"/>
      <c r="K1336" s="103"/>
    </row>
    <row r="1337" spans="1:11" ht="19.5" customHeight="1">
      <c r="A1337" s="33"/>
      <c r="J1337" s="33"/>
      <c r="K1337" s="103"/>
    </row>
    <row r="1338" spans="1:11" ht="19.5" customHeight="1">
      <c r="A1338" s="33"/>
      <c r="J1338" s="33"/>
      <c r="K1338" s="103"/>
    </row>
    <row r="1339" spans="1:11" ht="19.5" customHeight="1">
      <c r="A1339" s="33"/>
      <c r="J1339" s="33"/>
      <c r="K1339" s="103"/>
    </row>
    <row r="1340" spans="1:11" ht="19.5" customHeight="1">
      <c r="A1340" s="33"/>
      <c r="J1340" s="33"/>
      <c r="K1340" s="103"/>
    </row>
    <row r="1341" spans="1:11" ht="19.5" customHeight="1">
      <c r="A1341" s="33"/>
      <c r="J1341" s="33"/>
      <c r="K1341" s="103"/>
    </row>
    <row r="1342" spans="1:11" ht="19.5" customHeight="1">
      <c r="A1342" s="33"/>
      <c r="J1342" s="33"/>
      <c r="K1342" s="103"/>
    </row>
    <row r="1343" spans="1:11" ht="19.5" customHeight="1">
      <c r="A1343" s="33"/>
      <c r="J1343" s="33"/>
      <c r="K1343" s="103"/>
    </row>
    <row r="1344" spans="1:11" ht="19.5" customHeight="1">
      <c r="A1344" s="33"/>
      <c r="J1344" s="33"/>
      <c r="K1344" s="103"/>
    </row>
    <row r="1345" spans="1:11" ht="19.5" customHeight="1">
      <c r="A1345" s="33"/>
      <c r="J1345" s="33"/>
      <c r="K1345" s="103"/>
    </row>
    <row r="1346" spans="1:11" ht="19.5" customHeight="1">
      <c r="A1346" s="33"/>
      <c r="J1346" s="33"/>
      <c r="K1346" s="103"/>
    </row>
    <row r="1347" spans="1:11" ht="19.5" customHeight="1">
      <c r="A1347" s="33"/>
      <c r="J1347" s="33"/>
      <c r="K1347" s="103"/>
    </row>
    <row r="1348" spans="1:11" ht="19.5" customHeight="1">
      <c r="A1348" s="33"/>
      <c r="J1348" s="33"/>
      <c r="K1348" s="103"/>
    </row>
    <row r="1349" spans="1:11" ht="19.5" customHeight="1">
      <c r="A1349" s="33"/>
      <c r="J1349" s="33"/>
      <c r="K1349" s="103"/>
    </row>
    <row r="1350" spans="1:11" ht="19.5" customHeight="1">
      <c r="A1350" s="33"/>
      <c r="J1350" s="33"/>
      <c r="K1350" s="103"/>
    </row>
    <row r="1351" spans="1:11" ht="19.5" customHeight="1">
      <c r="A1351" s="33"/>
      <c r="J1351" s="33"/>
      <c r="K1351" s="103"/>
    </row>
    <row r="1352" spans="1:11" ht="19.5" customHeight="1">
      <c r="A1352" s="33"/>
      <c r="J1352" s="33"/>
      <c r="K1352" s="103"/>
    </row>
    <row r="1353" spans="1:11" ht="19.5" customHeight="1">
      <c r="A1353" s="33"/>
      <c r="J1353" s="33"/>
      <c r="K1353" s="103"/>
    </row>
    <row r="1354" spans="1:11" ht="19.5" customHeight="1">
      <c r="A1354" s="33"/>
      <c r="J1354" s="33"/>
      <c r="K1354" s="103"/>
    </row>
    <row r="1355" spans="1:11" ht="19.5" customHeight="1">
      <c r="A1355" s="33"/>
      <c r="J1355" s="33"/>
      <c r="K1355" s="103"/>
    </row>
    <row r="1356" spans="1:11" ht="19.5" customHeight="1">
      <c r="A1356" s="33"/>
      <c r="J1356" s="33"/>
      <c r="K1356" s="103"/>
    </row>
    <row r="1357" spans="1:11" ht="19.5" customHeight="1">
      <c r="A1357" s="33"/>
      <c r="J1357" s="33"/>
      <c r="K1357" s="103"/>
    </row>
    <row r="1358" spans="1:11" ht="19.5" customHeight="1">
      <c r="A1358" s="33"/>
      <c r="J1358" s="33"/>
      <c r="K1358" s="103"/>
    </row>
    <row r="1359" spans="1:11" ht="19.5" customHeight="1">
      <c r="A1359" s="33"/>
      <c r="J1359" s="33"/>
      <c r="K1359" s="103"/>
    </row>
    <row r="1360" spans="1:11" ht="19.5" customHeight="1">
      <c r="A1360" s="33"/>
      <c r="J1360" s="33"/>
      <c r="K1360" s="103"/>
    </row>
    <row r="1361" spans="1:11" ht="19.5" customHeight="1">
      <c r="A1361" s="33"/>
      <c r="J1361" s="33"/>
      <c r="K1361" s="103"/>
    </row>
    <row r="1362" spans="1:11" ht="19.5" customHeight="1">
      <c r="A1362" s="33"/>
      <c r="J1362" s="33"/>
      <c r="K1362" s="103"/>
    </row>
    <row r="1363" spans="1:11" ht="19.5" customHeight="1">
      <c r="A1363" s="33"/>
      <c r="J1363" s="33"/>
      <c r="K1363" s="103"/>
    </row>
    <row r="1364" spans="1:11" ht="19.5" customHeight="1">
      <c r="A1364" s="33"/>
      <c r="J1364" s="33"/>
      <c r="K1364" s="103"/>
    </row>
    <row r="1365" spans="1:11" ht="19.5" customHeight="1">
      <c r="A1365" s="33"/>
      <c r="J1365" s="33"/>
      <c r="K1365" s="103"/>
    </row>
    <row r="1366" spans="1:11" ht="19.5" customHeight="1">
      <c r="A1366" s="33"/>
      <c r="J1366" s="33"/>
      <c r="K1366" s="103"/>
    </row>
    <row r="1367" spans="1:11" ht="19.5" customHeight="1">
      <c r="A1367" s="33"/>
      <c r="J1367" s="33"/>
      <c r="K1367" s="103"/>
    </row>
    <row r="1368" spans="1:11" ht="19.5" customHeight="1">
      <c r="A1368" s="33"/>
      <c r="J1368" s="33"/>
      <c r="K1368" s="103"/>
    </row>
    <row r="1369" spans="1:11" ht="19.5" customHeight="1">
      <c r="A1369" s="33"/>
      <c r="J1369" s="33"/>
      <c r="K1369" s="103"/>
    </row>
    <row r="1370" spans="1:11" ht="19.5" customHeight="1">
      <c r="A1370" s="33"/>
      <c r="J1370" s="33"/>
      <c r="K1370" s="103"/>
    </row>
    <row r="1371" spans="1:11" ht="19.5" customHeight="1">
      <c r="A1371" s="33"/>
      <c r="J1371" s="33"/>
      <c r="K1371" s="103"/>
    </row>
    <row r="1372" spans="1:11" ht="19.5" customHeight="1">
      <c r="A1372" s="33"/>
      <c r="J1372" s="33"/>
      <c r="K1372" s="103"/>
    </row>
    <row r="1373" spans="1:11" ht="19.5" customHeight="1">
      <c r="A1373" s="33"/>
      <c r="J1373" s="33"/>
      <c r="K1373" s="103"/>
    </row>
    <row r="1374" spans="1:11" ht="19.5" customHeight="1">
      <c r="A1374" s="33"/>
      <c r="J1374" s="33"/>
      <c r="K1374" s="103"/>
    </row>
    <row r="1375" spans="1:11" ht="19.5" customHeight="1">
      <c r="A1375" s="33"/>
      <c r="J1375" s="33"/>
      <c r="K1375" s="103"/>
    </row>
    <row r="1376" spans="1:11" ht="19.5" customHeight="1">
      <c r="A1376" s="33"/>
      <c r="J1376" s="33"/>
      <c r="K1376" s="103"/>
    </row>
    <row r="1377" spans="1:11" ht="19.5" customHeight="1">
      <c r="A1377" s="33"/>
      <c r="J1377" s="33"/>
      <c r="K1377" s="103"/>
    </row>
    <row r="1378" spans="1:11" ht="19.5" customHeight="1">
      <c r="A1378" s="33"/>
      <c r="J1378" s="33"/>
      <c r="K1378" s="103"/>
    </row>
    <row r="1379" spans="1:11" ht="19.5" customHeight="1">
      <c r="A1379" s="33"/>
      <c r="J1379" s="33"/>
      <c r="K1379" s="103"/>
    </row>
    <row r="1380" spans="1:11" ht="19.5" customHeight="1">
      <c r="A1380" s="33"/>
      <c r="J1380" s="33"/>
      <c r="K1380" s="103"/>
    </row>
    <row r="1381" spans="1:11" ht="19.5" customHeight="1">
      <c r="A1381" s="33"/>
      <c r="J1381" s="33"/>
      <c r="K1381" s="103"/>
    </row>
    <row r="1382" spans="1:11" ht="19.5" customHeight="1">
      <c r="A1382" s="33"/>
      <c r="J1382" s="33"/>
      <c r="K1382" s="103"/>
    </row>
    <row r="1383" spans="1:11" ht="19.5" customHeight="1">
      <c r="A1383" s="33"/>
      <c r="J1383" s="33"/>
      <c r="K1383" s="103"/>
    </row>
    <row r="1384" spans="1:11" ht="19.5" customHeight="1">
      <c r="A1384" s="33"/>
      <c r="J1384" s="33"/>
      <c r="K1384" s="103"/>
    </row>
    <row r="1385" spans="1:11" ht="19.5" customHeight="1">
      <c r="A1385" s="33"/>
      <c r="J1385" s="33"/>
      <c r="K1385" s="103"/>
    </row>
    <row r="1386" spans="1:11" ht="19.5" customHeight="1">
      <c r="A1386" s="33"/>
      <c r="J1386" s="33"/>
      <c r="K1386" s="103"/>
    </row>
    <row r="1387" spans="1:11" ht="19.5" customHeight="1">
      <c r="A1387" s="33"/>
      <c r="J1387" s="33"/>
      <c r="K1387" s="103"/>
    </row>
    <row r="1388" spans="1:11" ht="19.5" customHeight="1">
      <c r="A1388" s="33"/>
      <c r="J1388" s="33"/>
      <c r="K1388" s="103"/>
    </row>
    <row r="1389" spans="1:11" ht="19.5" customHeight="1">
      <c r="A1389" s="33"/>
      <c r="J1389" s="33"/>
      <c r="K1389" s="103"/>
    </row>
    <row r="1390" spans="1:11" ht="19.5" customHeight="1">
      <c r="A1390" s="33"/>
      <c r="J1390" s="33"/>
      <c r="K1390" s="103"/>
    </row>
    <row r="1391" spans="1:11" ht="19.5" customHeight="1">
      <c r="A1391" s="33"/>
      <c r="J1391" s="33"/>
      <c r="K1391" s="103"/>
    </row>
    <row r="1392" spans="1:11" ht="19.5" customHeight="1">
      <c r="A1392" s="33"/>
      <c r="J1392" s="33"/>
      <c r="K1392" s="103"/>
    </row>
    <row r="1393" spans="1:11" ht="19.5" customHeight="1">
      <c r="A1393" s="33"/>
      <c r="J1393" s="33"/>
      <c r="K1393" s="103"/>
    </row>
    <row r="1394" spans="1:11" ht="19.5" customHeight="1">
      <c r="A1394" s="33"/>
      <c r="J1394" s="33"/>
      <c r="K1394" s="103"/>
    </row>
    <row r="1395" spans="1:11" ht="19.5" customHeight="1">
      <c r="A1395" s="33"/>
      <c r="J1395" s="33"/>
      <c r="K1395" s="103"/>
    </row>
    <row r="1396" spans="1:11" ht="19.5" customHeight="1">
      <c r="A1396" s="33"/>
      <c r="J1396" s="33"/>
      <c r="K1396" s="103"/>
    </row>
    <row r="1397" spans="1:11" ht="19.5" customHeight="1">
      <c r="A1397" s="33"/>
      <c r="J1397" s="33"/>
      <c r="K1397" s="103"/>
    </row>
    <row r="1398" spans="1:11" ht="19.5" customHeight="1">
      <c r="A1398" s="33"/>
      <c r="J1398" s="33"/>
      <c r="K1398" s="103"/>
    </row>
    <row r="1399" spans="1:11" ht="19.5" customHeight="1">
      <c r="A1399" s="33"/>
      <c r="J1399" s="33"/>
      <c r="K1399" s="103"/>
    </row>
    <row r="1400" spans="1:11" ht="19.5" customHeight="1">
      <c r="A1400" s="33"/>
      <c r="J1400" s="33"/>
      <c r="K1400" s="103"/>
    </row>
    <row r="1401" spans="1:11" ht="19.5" customHeight="1">
      <c r="A1401" s="33"/>
      <c r="J1401" s="33"/>
      <c r="K1401" s="103"/>
    </row>
    <row r="1402" spans="1:11" ht="19.5" customHeight="1">
      <c r="A1402" s="33"/>
      <c r="J1402" s="33"/>
      <c r="K1402" s="103"/>
    </row>
    <row r="1403" spans="1:11" ht="19.5" customHeight="1">
      <c r="A1403" s="33"/>
      <c r="J1403" s="33"/>
      <c r="K1403" s="103"/>
    </row>
    <row r="1404" spans="1:11" ht="19.5" customHeight="1">
      <c r="A1404" s="33"/>
      <c r="J1404" s="33"/>
      <c r="K1404" s="103"/>
    </row>
    <row r="1405" spans="1:11" ht="19.5" customHeight="1">
      <c r="A1405" s="33"/>
      <c r="J1405" s="33"/>
      <c r="K1405" s="103"/>
    </row>
    <row r="1406" spans="1:11" ht="19.5" customHeight="1">
      <c r="A1406" s="33"/>
      <c r="J1406" s="33"/>
      <c r="K1406" s="103"/>
    </row>
    <row r="1407" spans="1:11" ht="19.5" customHeight="1">
      <c r="A1407" s="33"/>
      <c r="J1407" s="33"/>
      <c r="K1407" s="103"/>
    </row>
    <row r="1408" spans="1:11" ht="19.5" customHeight="1">
      <c r="A1408" s="33"/>
      <c r="J1408" s="33"/>
      <c r="K1408" s="103"/>
    </row>
    <row r="1409" spans="1:11" ht="19.5" customHeight="1">
      <c r="A1409" s="33"/>
      <c r="J1409" s="33"/>
      <c r="K1409" s="103"/>
    </row>
    <row r="1410" spans="1:11" ht="19.5" customHeight="1">
      <c r="A1410" s="33"/>
      <c r="J1410" s="33"/>
      <c r="K1410" s="103"/>
    </row>
    <row r="1411" spans="1:11" ht="19.5" customHeight="1">
      <c r="A1411" s="33"/>
      <c r="J1411" s="33"/>
      <c r="K1411" s="103"/>
    </row>
    <row r="1412" spans="1:11" ht="19.5" customHeight="1">
      <c r="A1412" s="33"/>
      <c r="J1412" s="33"/>
      <c r="K1412" s="103"/>
    </row>
    <row r="1413" spans="1:11" ht="19.5" customHeight="1">
      <c r="A1413" s="33"/>
      <c r="J1413" s="33"/>
      <c r="K1413" s="103"/>
    </row>
    <row r="1414" spans="1:11" ht="19.5" customHeight="1">
      <c r="A1414" s="33"/>
      <c r="J1414" s="33"/>
      <c r="K1414" s="103"/>
    </row>
    <row r="1415" spans="1:11" ht="19.5" customHeight="1">
      <c r="A1415" s="33"/>
      <c r="J1415" s="33"/>
      <c r="K1415" s="103"/>
    </row>
    <row r="1416" spans="1:11" ht="19.5" customHeight="1">
      <c r="A1416" s="33"/>
      <c r="J1416" s="33"/>
      <c r="K1416" s="103"/>
    </row>
    <row r="1417" spans="1:11" ht="19.5" customHeight="1">
      <c r="A1417" s="33"/>
      <c r="J1417" s="33"/>
      <c r="K1417" s="103"/>
    </row>
    <row r="1418" spans="1:11" ht="19.5" customHeight="1">
      <c r="A1418" s="33"/>
      <c r="J1418" s="33"/>
      <c r="K1418" s="103"/>
    </row>
    <row r="1419" spans="1:11" ht="19.5" customHeight="1">
      <c r="A1419" s="33"/>
      <c r="J1419" s="33"/>
      <c r="K1419" s="103"/>
    </row>
    <row r="1420" spans="1:11" ht="19.5" customHeight="1">
      <c r="A1420" s="33"/>
      <c r="J1420" s="33"/>
      <c r="K1420" s="103"/>
    </row>
    <row r="1421" spans="1:11" ht="19.5" customHeight="1">
      <c r="A1421" s="33"/>
      <c r="J1421" s="33"/>
      <c r="K1421" s="103"/>
    </row>
    <row r="1422" spans="1:11" ht="19.5" customHeight="1">
      <c r="A1422" s="33"/>
      <c r="J1422" s="33"/>
      <c r="K1422" s="103"/>
    </row>
    <row r="1423" spans="1:11" ht="19.5" customHeight="1">
      <c r="A1423" s="33"/>
      <c r="J1423" s="33"/>
      <c r="K1423" s="103"/>
    </row>
    <row r="1424" spans="1:11" ht="19.5" customHeight="1">
      <c r="A1424" s="33"/>
      <c r="J1424" s="33"/>
      <c r="K1424" s="103"/>
    </row>
    <row r="1425" spans="1:11" ht="19.5" customHeight="1">
      <c r="A1425" s="33"/>
      <c r="J1425" s="33"/>
      <c r="K1425" s="103"/>
    </row>
    <row r="1426" spans="1:11" ht="19.5" customHeight="1">
      <c r="A1426" s="33"/>
      <c r="J1426" s="33"/>
      <c r="K1426" s="103"/>
    </row>
    <row r="1427" spans="1:11" ht="19.5" customHeight="1">
      <c r="A1427" s="33"/>
      <c r="J1427" s="33"/>
      <c r="K1427" s="103"/>
    </row>
    <row r="1428" spans="1:11" ht="19.5" customHeight="1">
      <c r="A1428" s="33"/>
      <c r="J1428" s="33"/>
      <c r="K1428" s="103"/>
    </row>
    <row r="1429" spans="1:11" ht="19.5" customHeight="1">
      <c r="A1429" s="33"/>
      <c r="J1429" s="33"/>
      <c r="K1429" s="103"/>
    </row>
    <row r="1430" spans="1:11" ht="19.5" customHeight="1">
      <c r="A1430" s="33"/>
      <c r="J1430" s="33"/>
      <c r="K1430" s="103"/>
    </row>
    <row r="1431" spans="1:11" ht="19.5" customHeight="1">
      <c r="A1431" s="33"/>
      <c r="J1431" s="33"/>
      <c r="K1431" s="103"/>
    </row>
    <row r="1432" spans="1:11" ht="19.5" customHeight="1">
      <c r="A1432" s="33"/>
      <c r="J1432" s="33"/>
      <c r="K1432" s="103"/>
    </row>
    <row r="1433" spans="1:11" ht="19.5" customHeight="1">
      <c r="A1433" s="33"/>
      <c r="J1433" s="33"/>
      <c r="K1433" s="103"/>
    </row>
    <row r="1434" spans="1:11" ht="19.5" customHeight="1">
      <c r="A1434" s="33"/>
      <c r="J1434" s="33"/>
      <c r="K1434" s="103"/>
    </row>
    <row r="1435" spans="1:11" ht="19.5" customHeight="1">
      <c r="A1435" s="33"/>
      <c r="J1435" s="33"/>
      <c r="K1435" s="103"/>
    </row>
    <row r="1436" spans="1:11" ht="19.5" customHeight="1">
      <c r="A1436" s="33"/>
      <c r="J1436" s="33"/>
      <c r="K1436" s="103"/>
    </row>
    <row r="1437" spans="1:11" ht="19.5" customHeight="1">
      <c r="A1437" s="33"/>
      <c r="J1437" s="33"/>
      <c r="K1437" s="103"/>
    </row>
    <row r="1438" spans="1:11" ht="19.5" customHeight="1">
      <c r="A1438" s="33"/>
      <c r="J1438" s="33"/>
      <c r="K1438" s="103"/>
    </row>
    <row r="1439" spans="1:11" ht="19.5" customHeight="1">
      <c r="A1439" s="33"/>
      <c r="J1439" s="33"/>
      <c r="K1439" s="103"/>
    </row>
    <row r="1440" spans="1:11" ht="19.5" customHeight="1">
      <c r="A1440" s="33"/>
      <c r="J1440" s="33"/>
      <c r="K1440" s="103"/>
    </row>
    <row r="1441" spans="1:11" ht="19.5" customHeight="1">
      <c r="A1441" s="33"/>
      <c r="J1441" s="33"/>
      <c r="K1441" s="103"/>
    </row>
    <row r="1442" spans="1:11" ht="19.5" customHeight="1">
      <c r="A1442" s="33"/>
      <c r="J1442" s="33"/>
      <c r="K1442" s="103"/>
    </row>
    <row r="1443" spans="1:11" ht="19.5" customHeight="1">
      <c r="A1443" s="33"/>
      <c r="J1443" s="33"/>
      <c r="K1443" s="103"/>
    </row>
    <row r="1444" spans="1:11" ht="19.5" customHeight="1">
      <c r="A1444" s="33"/>
      <c r="J1444" s="33"/>
      <c r="K1444" s="103"/>
    </row>
    <row r="1445" spans="1:11" ht="19.5" customHeight="1">
      <c r="A1445" s="33"/>
      <c r="J1445" s="33"/>
      <c r="K1445" s="103"/>
    </row>
    <row r="1446" spans="1:11" ht="19.5" customHeight="1">
      <c r="A1446" s="33"/>
      <c r="J1446" s="33"/>
      <c r="K1446" s="103"/>
    </row>
    <row r="1447" spans="1:11" ht="19.5" customHeight="1">
      <c r="A1447" s="33"/>
      <c r="J1447" s="33"/>
      <c r="K1447" s="103"/>
    </row>
    <row r="1448" spans="1:11" ht="19.5" customHeight="1">
      <c r="A1448" s="33"/>
      <c r="J1448" s="33"/>
      <c r="K1448" s="103"/>
    </row>
    <row r="1449" spans="1:11" ht="19.5" customHeight="1">
      <c r="A1449" s="33"/>
      <c r="J1449" s="33"/>
      <c r="K1449" s="103"/>
    </row>
    <row r="1450" spans="1:11" ht="19.5" customHeight="1">
      <c r="A1450" s="33"/>
      <c r="J1450" s="33"/>
      <c r="K1450" s="103"/>
    </row>
    <row r="1451" spans="1:11" ht="19.5" customHeight="1">
      <c r="A1451" s="33"/>
      <c r="J1451" s="33"/>
      <c r="K1451" s="103"/>
    </row>
    <row r="1452" spans="1:11" ht="19.5" customHeight="1">
      <c r="A1452" s="33"/>
      <c r="J1452" s="33"/>
      <c r="K1452" s="103"/>
    </row>
    <row r="1453" spans="1:11" ht="19.5" customHeight="1">
      <c r="A1453" s="33"/>
      <c r="J1453" s="33"/>
      <c r="K1453" s="103"/>
    </row>
    <row r="1454" spans="1:11" ht="19.5" customHeight="1">
      <c r="A1454" s="33"/>
      <c r="J1454" s="33"/>
      <c r="K1454" s="103"/>
    </row>
    <row r="1455" spans="1:11" ht="19.5" customHeight="1">
      <c r="A1455" s="33"/>
      <c r="J1455" s="33"/>
      <c r="K1455" s="103"/>
    </row>
    <row r="1456" spans="1:11" ht="19.5" customHeight="1">
      <c r="A1456" s="33"/>
      <c r="J1456" s="33"/>
      <c r="K1456" s="103"/>
    </row>
    <row r="1457" spans="1:11" ht="19.5" customHeight="1">
      <c r="A1457" s="33"/>
      <c r="J1457" s="33"/>
      <c r="K1457" s="103"/>
    </row>
    <row r="1458" spans="1:11" ht="19.5" customHeight="1">
      <c r="A1458" s="33"/>
      <c r="J1458" s="33"/>
      <c r="K1458" s="103"/>
    </row>
    <row r="1459" spans="1:11" ht="19.5" customHeight="1">
      <c r="A1459" s="33"/>
      <c r="J1459" s="33"/>
      <c r="K1459" s="103"/>
    </row>
    <row r="1460" spans="1:11" ht="19.5" customHeight="1">
      <c r="A1460" s="33"/>
      <c r="J1460" s="33"/>
      <c r="K1460" s="103"/>
    </row>
    <row r="1461" spans="1:11" ht="19.5" customHeight="1">
      <c r="A1461" s="33"/>
      <c r="J1461" s="33"/>
      <c r="K1461" s="103"/>
    </row>
    <row r="1462" spans="1:11" ht="19.5" customHeight="1">
      <c r="A1462" s="33"/>
      <c r="J1462" s="33"/>
      <c r="K1462" s="103"/>
    </row>
    <row r="1463" spans="1:11" ht="19.5" customHeight="1">
      <c r="A1463" s="33"/>
      <c r="J1463" s="33"/>
      <c r="K1463" s="103"/>
    </row>
    <row r="1464" spans="1:11" ht="19.5" customHeight="1">
      <c r="A1464" s="33"/>
      <c r="J1464" s="33"/>
      <c r="K1464" s="103"/>
    </row>
    <row r="1465" spans="1:11" ht="19.5" customHeight="1">
      <c r="A1465" s="33"/>
      <c r="J1465" s="33"/>
      <c r="K1465" s="103"/>
    </row>
    <row r="1466" spans="1:11" ht="19.5" customHeight="1">
      <c r="A1466" s="33"/>
      <c r="J1466" s="33"/>
      <c r="K1466" s="103"/>
    </row>
    <row r="1467" spans="1:11" ht="19.5" customHeight="1">
      <c r="A1467" s="33"/>
      <c r="J1467" s="33"/>
      <c r="K1467" s="103"/>
    </row>
    <row r="1468" spans="1:11" ht="19.5" customHeight="1">
      <c r="A1468" s="33"/>
      <c r="J1468" s="33"/>
      <c r="K1468" s="103"/>
    </row>
    <row r="1469" spans="1:11" ht="19.5" customHeight="1">
      <c r="A1469" s="33"/>
      <c r="J1469" s="33"/>
      <c r="K1469" s="103"/>
    </row>
    <row r="1470" spans="1:11" ht="19.5" customHeight="1">
      <c r="A1470" s="33"/>
      <c r="J1470" s="33"/>
      <c r="K1470" s="103"/>
    </row>
    <row r="1471" spans="1:11" ht="19.5" customHeight="1">
      <c r="A1471" s="33"/>
      <c r="J1471" s="33"/>
      <c r="K1471" s="103"/>
    </row>
    <row r="1472" spans="1:11" ht="19.5" customHeight="1">
      <c r="A1472" s="33"/>
      <c r="J1472" s="33"/>
      <c r="K1472" s="103"/>
    </row>
    <row r="1473" spans="1:11" ht="19.5" customHeight="1">
      <c r="A1473" s="33"/>
      <c r="J1473" s="33"/>
      <c r="K1473" s="103"/>
    </row>
    <row r="1474" spans="1:11" ht="19.5" customHeight="1">
      <c r="A1474" s="33"/>
      <c r="J1474" s="33"/>
      <c r="K1474" s="103"/>
    </row>
    <row r="1475" spans="1:11" ht="19.5" customHeight="1">
      <c r="A1475" s="33"/>
      <c r="J1475" s="33"/>
      <c r="K1475" s="103"/>
    </row>
    <row r="1476" spans="1:11" ht="19.5" customHeight="1">
      <c r="A1476" s="33"/>
      <c r="J1476" s="33"/>
      <c r="K1476" s="103"/>
    </row>
    <row r="1477" spans="1:11" ht="19.5" customHeight="1">
      <c r="A1477" s="33"/>
      <c r="J1477" s="33"/>
      <c r="K1477" s="103"/>
    </row>
    <row r="1478" spans="1:11" ht="19.5" customHeight="1">
      <c r="A1478" s="33"/>
      <c r="J1478" s="33"/>
      <c r="K1478" s="103"/>
    </row>
    <row r="1479" spans="1:11" ht="19.5" customHeight="1">
      <c r="A1479" s="33"/>
      <c r="J1479" s="33"/>
      <c r="K1479" s="103"/>
    </row>
    <row r="1480" spans="1:11" ht="19.5" customHeight="1">
      <c r="A1480" s="33"/>
      <c r="J1480" s="33"/>
      <c r="K1480" s="103"/>
    </row>
    <row r="1481" spans="1:11" ht="19.5" customHeight="1">
      <c r="A1481" s="33"/>
      <c r="J1481" s="33"/>
      <c r="K1481" s="103"/>
    </row>
    <row r="1482" spans="1:11" ht="19.5" customHeight="1">
      <c r="A1482" s="33"/>
      <c r="J1482" s="33"/>
      <c r="K1482" s="103"/>
    </row>
    <row r="1483" spans="1:11" ht="19.5" customHeight="1">
      <c r="A1483" s="33"/>
      <c r="J1483" s="33"/>
      <c r="K1483" s="103"/>
    </row>
    <row r="1484" spans="1:11" ht="19.5" customHeight="1">
      <c r="A1484" s="33"/>
      <c r="J1484" s="33"/>
      <c r="K1484" s="103"/>
    </row>
    <row r="1485" spans="1:11" ht="19.5" customHeight="1">
      <c r="A1485" s="33"/>
      <c r="J1485" s="33"/>
      <c r="K1485" s="103"/>
    </row>
    <row r="1486" spans="1:11" ht="19.5" customHeight="1">
      <c r="A1486" s="33"/>
      <c r="J1486" s="33"/>
      <c r="K1486" s="103"/>
    </row>
    <row r="1487" spans="1:11" ht="19.5" customHeight="1">
      <c r="A1487" s="33"/>
      <c r="J1487" s="33"/>
      <c r="K1487" s="103"/>
    </row>
    <row r="1488" spans="1:11" ht="19.5" customHeight="1">
      <c r="A1488" s="33"/>
      <c r="J1488" s="33"/>
      <c r="K1488" s="103"/>
    </row>
    <row r="1489" spans="1:11" ht="19.5" customHeight="1">
      <c r="A1489" s="33"/>
      <c r="J1489" s="33"/>
      <c r="K1489" s="103"/>
    </row>
    <row r="1490" spans="1:11" ht="19.5" customHeight="1">
      <c r="A1490" s="33"/>
      <c r="J1490" s="33"/>
      <c r="K1490" s="103"/>
    </row>
    <row r="1491" spans="1:11" ht="19.5" customHeight="1">
      <c r="A1491" s="33"/>
      <c r="J1491" s="33"/>
      <c r="K1491" s="103"/>
    </row>
    <row r="1492" spans="1:11" ht="19.5" customHeight="1">
      <c r="A1492" s="33"/>
      <c r="J1492" s="33"/>
      <c r="K1492" s="103"/>
    </row>
    <row r="1493" spans="1:11" ht="19.5" customHeight="1">
      <c r="A1493" s="33"/>
      <c r="J1493" s="33"/>
      <c r="K1493" s="103"/>
    </row>
    <row r="1494" spans="1:11" ht="19.5" customHeight="1">
      <c r="A1494" s="33"/>
      <c r="J1494" s="33"/>
      <c r="K1494" s="103"/>
    </row>
    <row r="1495" spans="1:11" ht="19.5" customHeight="1">
      <c r="A1495" s="33"/>
      <c r="J1495" s="33"/>
      <c r="K1495" s="103"/>
    </row>
    <row r="1496" spans="1:11" ht="19.5" customHeight="1">
      <c r="A1496" s="33"/>
      <c r="J1496" s="33"/>
      <c r="K1496" s="103"/>
    </row>
    <row r="1497" spans="1:11" ht="19.5" customHeight="1">
      <c r="A1497" s="33"/>
      <c r="J1497" s="33"/>
      <c r="K1497" s="103"/>
    </row>
    <row r="1498" spans="1:11" ht="19.5" customHeight="1">
      <c r="A1498" s="33"/>
      <c r="J1498" s="33"/>
      <c r="K1498" s="103"/>
    </row>
    <row r="1499" spans="1:11" ht="19.5" customHeight="1">
      <c r="A1499" s="33"/>
      <c r="J1499" s="33"/>
      <c r="K1499" s="103"/>
    </row>
    <row r="1500" spans="1:11" ht="19.5" customHeight="1">
      <c r="A1500" s="33"/>
      <c r="J1500" s="33"/>
      <c r="K1500" s="103"/>
    </row>
    <row r="1501" spans="1:11" ht="19.5" customHeight="1">
      <c r="A1501" s="33"/>
      <c r="J1501" s="33"/>
      <c r="K1501" s="103"/>
    </row>
    <row r="1502" spans="1:11" ht="19.5" customHeight="1">
      <c r="A1502" s="33"/>
      <c r="J1502" s="33"/>
      <c r="K1502" s="103"/>
    </row>
    <row r="1503" spans="1:11" ht="19.5" customHeight="1">
      <c r="A1503" s="33"/>
      <c r="J1503" s="33"/>
      <c r="K1503" s="103"/>
    </row>
    <row r="1504" spans="1:11" ht="19.5" customHeight="1">
      <c r="A1504" s="33"/>
      <c r="J1504" s="33"/>
      <c r="K1504" s="103"/>
    </row>
    <row r="1505" spans="1:11" ht="19.5" customHeight="1">
      <c r="A1505" s="33"/>
      <c r="J1505" s="33"/>
      <c r="K1505" s="103"/>
    </row>
    <row r="1506" spans="1:11" ht="19.5" customHeight="1">
      <c r="A1506" s="33"/>
      <c r="J1506" s="33"/>
      <c r="K1506" s="103"/>
    </row>
    <row r="1507" spans="1:11" ht="19.5" customHeight="1">
      <c r="A1507" s="33"/>
      <c r="J1507" s="33"/>
      <c r="K1507" s="103"/>
    </row>
    <row r="1508" spans="1:11" ht="19.5" customHeight="1">
      <c r="A1508" s="33"/>
      <c r="J1508" s="33"/>
      <c r="K1508" s="103"/>
    </row>
    <row r="1509" spans="1:11" ht="19.5" customHeight="1">
      <c r="A1509" s="33"/>
      <c r="J1509" s="33"/>
      <c r="K1509" s="103"/>
    </row>
    <row r="1510" spans="1:11" ht="19.5" customHeight="1">
      <c r="A1510" s="33"/>
      <c r="J1510" s="33"/>
      <c r="K1510" s="103"/>
    </row>
    <row r="1511" spans="1:11" ht="19.5" customHeight="1">
      <c r="A1511" s="33"/>
      <c r="J1511" s="33"/>
      <c r="K1511" s="103"/>
    </row>
    <row r="1512" spans="1:11" ht="19.5" customHeight="1">
      <c r="A1512" s="33"/>
      <c r="J1512" s="33"/>
      <c r="K1512" s="103"/>
    </row>
    <row r="1513" spans="1:11" ht="19.5" customHeight="1">
      <c r="A1513" s="33"/>
      <c r="J1513" s="33"/>
      <c r="K1513" s="103"/>
    </row>
    <row r="1514" spans="1:11" ht="19.5" customHeight="1">
      <c r="A1514" s="33"/>
      <c r="J1514" s="33"/>
      <c r="K1514" s="103"/>
    </row>
    <row r="1515" spans="1:11" ht="19.5" customHeight="1">
      <c r="A1515" s="33"/>
      <c r="J1515" s="33"/>
      <c r="K1515" s="103"/>
    </row>
    <row r="1516" spans="1:11" ht="19.5" customHeight="1">
      <c r="A1516" s="33"/>
      <c r="J1516" s="33"/>
      <c r="K1516" s="103"/>
    </row>
    <row r="1517" spans="1:11" ht="19.5" customHeight="1">
      <c r="A1517" s="33"/>
      <c r="J1517" s="33"/>
      <c r="K1517" s="103"/>
    </row>
    <row r="1518" spans="1:11" ht="19.5" customHeight="1">
      <c r="A1518" s="33"/>
      <c r="J1518" s="33"/>
      <c r="K1518" s="103"/>
    </row>
    <row r="1519" spans="1:11" ht="19.5" customHeight="1">
      <c r="A1519" s="33"/>
      <c r="J1519" s="33"/>
      <c r="K1519" s="103"/>
    </row>
    <row r="1520" spans="1:11" ht="19.5" customHeight="1">
      <c r="A1520" s="33"/>
      <c r="J1520" s="33"/>
      <c r="K1520" s="103"/>
    </row>
    <row r="1521" spans="1:11" ht="19.5" customHeight="1">
      <c r="A1521" s="33"/>
      <c r="J1521" s="33"/>
      <c r="K1521" s="103"/>
    </row>
    <row r="1522" spans="1:11" ht="19.5" customHeight="1">
      <c r="A1522" s="33"/>
      <c r="J1522" s="33"/>
      <c r="K1522" s="103"/>
    </row>
    <row r="1523" spans="1:11" ht="19.5" customHeight="1">
      <c r="A1523" s="33"/>
      <c r="J1523" s="33"/>
      <c r="K1523" s="103"/>
    </row>
    <row r="1524" spans="1:11" ht="19.5" customHeight="1">
      <c r="A1524" s="33"/>
      <c r="J1524" s="33"/>
      <c r="K1524" s="103"/>
    </row>
    <row r="1525" spans="1:11" ht="19.5" customHeight="1">
      <c r="A1525" s="33"/>
      <c r="J1525" s="33"/>
      <c r="K1525" s="103"/>
    </row>
    <row r="1526" spans="1:11" ht="19.5" customHeight="1">
      <c r="A1526" s="33"/>
      <c r="J1526" s="33"/>
      <c r="K1526" s="103"/>
    </row>
    <row r="1527" spans="1:11" ht="19.5" customHeight="1">
      <c r="A1527" s="33"/>
      <c r="J1527" s="33"/>
      <c r="K1527" s="103"/>
    </row>
    <row r="1528" spans="1:11" ht="19.5" customHeight="1">
      <c r="A1528" s="33"/>
      <c r="J1528" s="33"/>
      <c r="K1528" s="103"/>
    </row>
    <row r="1529" spans="1:11" ht="19.5" customHeight="1">
      <c r="A1529" s="33"/>
      <c r="J1529" s="33"/>
      <c r="K1529" s="103"/>
    </row>
    <row r="1530" spans="1:11" ht="19.5" customHeight="1">
      <c r="A1530" s="33"/>
      <c r="J1530" s="33"/>
      <c r="K1530" s="103"/>
    </row>
    <row r="1531" spans="1:11" ht="19.5" customHeight="1">
      <c r="A1531" s="33"/>
      <c r="J1531" s="33"/>
      <c r="K1531" s="103"/>
    </row>
    <row r="1532" spans="1:11" ht="19.5" customHeight="1">
      <c r="A1532" s="33"/>
      <c r="J1532" s="33"/>
      <c r="K1532" s="103"/>
    </row>
    <row r="1533" spans="1:11" ht="19.5" customHeight="1">
      <c r="A1533" s="33"/>
      <c r="J1533" s="33"/>
      <c r="K1533" s="103"/>
    </row>
    <row r="1534" spans="1:11" ht="19.5" customHeight="1">
      <c r="A1534" s="33"/>
      <c r="J1534" s="33"/>
      <c r="K1534" s="103"/>
    </row>
    <row r="1535" spans="1:11" ht="19.5" customHeight="1">
      <c r="A1535" s="33"/>
      <c r="J1535" s="33"/>
      <c r="K1535" s="103"/>
    </row>
    <row r="1536" spans="1:11" ht="19.5" customHeight="1">
      <c r="A1536" s="33"/>
      <c r="J1536" s="33"/>
      <c r="K1536" s="103"/>
    </row>
    <row r="1537" spans="1:11" ht="19.5" customHeight="1">
      <c r="A1537" s="33"/>
      <c r="J1537" s="33"/>
      <c r="K1537" s="103"/>
    </row>
    <row r="1538" spans="1:11" ht="19.5" customHeight="1">
      <c r="A1538" s="33"/>
      <c r="J1538" s="33"/>
      <c r="K1538" s="103"/>
    </row>
    <row r="1539" spans="1:11" ht="19.5" customHeight="1">
      <c r="A1539" s="33"/>
      <c r="J1539" s="33"/>
      <c r="K1539" s="103"/>
    </row>
    <row r="1540" spans="1:11" ht="19.5" customHeight="1">
      <c r="A1540" s="33"/>
      <c r="J1540" s="33"/>
      <c r="K1540" s="103"/>
    </row>
    <row r="1541" spans="1:11" ht="19.5" customHeight="1">
      <c r="A1541" s="33"/>
      <c r="J1541" s="33"/>
      <c r="K1541" s="103"/>
    </row>
    <row r="1542" spans="1:11" ht="19.5" customHeight="1">
      <c r="A1542" s="33"/>
      <c r="J1542" s="33"/>
      <c r="K1542" s="103"/>
    </row>
    <row r="1543" spans="1:11" ht="19.5" customHeight="1">
      <c r="A1543" s="33"/>
      <c r="J1543" s="33"/>
      <c r="K1543" s="103"/>
    </row>
    <row r="1544" spans="1:11" ht="19.5" customHeight="1">
      <c r="A1544" s="33"/>
      <c r="J1544" s="33"/>
      <c r="K1544" s="103"/>
    </row>
    <row r="1545" spans="1:11" ht="19.5" customHeight="1">
      <c r="A1545" s="33"/>
      <c r="J1545" s="33"/>
      <c r="K1545" s="103"/>
    </row>
    <row r="1546" spans="1:11" ht="19.5" customHeight="1">
      <c r="A1546" s="33"/>
      <c r="J1546" s="33"/>
      <c r="K1546" s="103"/>
    </row>
    <row r="1547" spans="1:11" ht="19.5" customHeight="1">
      <c r="A1547" s="33"/>
      <c r="J1547" s="33"/>
      <c r="K1547" s="103"/>
    </row>
    <row r="1548" spans="1:11" ht="19.5" customHeight="1">
      <c r="A1548" s="33"/>
      <c r="J1548" s="33"/>
      <c r="K1548" s="103"/>
    </row>
    <row r="1549" spans="1:11" ht="19.5" customHeight="1">
      <c r="A1549" s="33"/>
      <c r="J1549" s="33"/>
      <c r="K1549" s="103"/>
    </row>
    <row r="1550" spans="1:11" ht="19.5" customHeight="1">
      <c r="A1550" s="33"/>
      <c r="J1550" s="33"/>
      <c r="K1550" s="103"/>
    </row>
    <row r="1551" spans="1:11" ht="19.5" customHeight="1">
      <c r="A1551" s="33"/>
      <c r="J1551" s="33"/>
      <c r="K1551" s="103"/>
    </row>
    <row r="1552" spans="1:11" ht="19.5" customHeight="1">
      <c r="A1552" s="33"/>
      <c r="J1552" s="33"/>
      <c r="K1552" s="103"/>
    </row>
    <row r="1553" spans="1:11" ht="19.5" customHeight="1">
      <c r="A1553" s="33"/>
      <c r="J1553" s="33"/>
      <c r="K1553" s="103"/>
    </row>
    <row r="1554" spans="1:11" ht="19.5" customHeight="1">
      <c r="A1554" s="33"/>
      <c r="J1554" s="33"/>
      <c r="K1554" s="103"/>
    </row>
    <row r="1555" spans="1:11" ht="19.5" customHeight="1">
      <c r="A1555" s="33"/>
      <c r="J1555" s="33"/>
      <c r="K1555" s="103"/>
    </row>
    <row r="1556" spans="1:11" ht="19.5" customHeight="1">
      <c r="A1556" s="33"/>
      <c r="J1556" s="33"/>
      <c r="K1556" s="103"/>
    </row>
    <row r="1557" spans="1:11" ht="19.5" customHeight="1">
      <c r="A1557" s="33"/>
      <c r="J1557" s="33"/>
      <c r="K1557" s="103"/>
    </row>
    <row r="1558" spans="1:11" ht="19.5" customHeight="1">
      <c r="A1558" s="33"/>
      <c r="J1558" s="33"/>
      <c r="K1558" s="103"/>
    </row>
    <row r="1559" spans="1:11" ht="19.5" customHeight="1">
      <c r="A1559" s="33"/>
      <c r="J1559" s="33"/>
      <c r="K1559" s="103"/>
    </row>
    <row r="1560" spans="1:11" ht="19.5" customHeight="1">
      <c r="A1560" s="33"/>
      <c r="J1560" s="33"/>
      <c r="K1560" s="103"/>
    </row>
    <row r="1561" spans="1:11" ht="19.5" customHeight="1">
      <c r="A1561" s="33"/>
      <c r="J1561" s="33"/>
      <c r="K1561" s="103"/>
    </row>
    <row r="1562" spans="1:11" ht="19.5" customHeight="1">
      <c r="A1562" s="33"/>
      <c r="J1562" s="33"/>
      <c r="K1562" s="103"/>
    </row>
    <row r="1563" spans="1:11" ht="19.5" customHeight="1">
      <c r="A1563" s="33"/>
      <c r="J1563" s="33"/>
      <c r="K1563" s="103"/>
    </row>
    <row r="1564" spans="1:11" ht="19.5" customHeight="1">
      <c r="A1564" s="33"/>
      <c r="J1564" s="33"/>
      <c r="K1564" s="103"/>
    </row>
    <row r="1565" spans="1:11" ht="19.5" customHeight="1">
      <c r="A1565" s="33"/>
      <c r="J1565" s="33"/>
      <c r="K1565" s="103"/>
    </row>
    <row r="1566" spans="1:11" ht="19.5" customHeight="1">
      <c r="A1566" s="33"/>
      <c r="J1566" s="33"/>
      <c r="K1566" s="103"/>
    </row>
    <row r="1567" spans="1:11" ht="19.5" customHeight="1">
      <c r="A1567" s="33"/>
      <c r="J1567" s="33"/>
      <c r="K1567" s="103"/>
    </row>
    <row r="1568" spans="1:11" ht="19.5" customHeight="1">
      <c r="A1568" s="33"/>
      <c r="J1568" s="33"/>
      <c r="K1568" s="103"/>
    </row>
    <row r="1569" spans="1:11" ht="19.5" customHeight="1">
      <c r="A1569" s="33"/>
      <c r="J1569" s="33"/>
      <c r="K1569" s="103"/>
    </row>
    <row r="1570" spans="1:11" ht="19.5" customHeight="1">
      <c r="A1570" s="33"/>
      <c r="J1570" s="33"/>
      <c r="K1570" s="103"/>
    </row>
    <row r="1571" spans="1:11" ht="19.5" customHeight="1">
      <c r="A1571" s="33"/>
      <c r="J1571" s="33"/>
      <c r="K1571" s="103"/>
    </row>
    <row r="1572" spans="1:11" ht="19.5" customHeight="1">
      <c r="A1572" s="33"/>
      <c r="J1572" s="33"/>
      <c r="K1572" s="103"/>
    </row>
    <row r="1573" spans="1:11" ht="19.5" customHeight="1">
      <c r="A1573" s="33"/>
      <c r="J1573" s="33"/>
      <c r="K1573" s="103"/>
    </row>
    <row r="1574" spans="1:11" ht="19.5" customHeight="1">
      <c r="A1574" s="33"/>
      <c r="J1574" s="33"/>
      <c r="K1574" s="103"/>
    </row>
    <row r="1575" spans="1:11" ht="19.5" customHeight="1">
      <c r="A1575" s="33"/>
      <c r="J1575" s="33"/>
      <c r="K1575" s="103"/>
    </row>
    <row r="1576" spans="1:11" ht="19.5" customHeight="1">
      <c r="A1576" s="33"/>
      <c r="J1576" s="33"/>
      <c r="K1576" s="103"/>
    </row>
    <row r="1577" spans="1:11" ht="19.5" customHeight="1">
      <c r="A1577" s="33"/>
      <c r="J1577" s="33"/>
      <c r="K1577" s="103"/>
    </row>
    <row r="1578" spans="1:11" ht="19.5" customHeight="1">
      <c r="A1578" s="33"/>
      <c r="J1578" s="33"/>
      <c r="K1578" s="103"/>
    </row>
    <row r="1579" spans="1:11" ht="19.5" customHeight="1">
      <c r="A1579" s="33"/>
      <c r="J1579" s="33"/>
      <c r="K1579" s="103"/>
    </row>
    <row r="1580" spans="1:11" ht="19.5" customHeight="1">
      <c r="A1580" s="33"/>
      <c r="J1580" s="33"/>
      <c r="K1580" s="103"/>
    </row>
    <row r="1581" spans="1:11" ht="19.5" customHeight="1">
      <c r="A1581" s="33"/>
      <c r="J1581" s="33"/>
      <c r="K1581" s="103"/>
    </row>
    <row r="1582" spans="1:11" ht="19.5" customHeight="1">
      <c r="A1582" s="33"/>
      <c r="J1582" s="33"/>
      <c r="K1582" s="103"/>
    </row>
    <row r="1583" spans="1:11" ht="19.5" customHeight="1">
      <c r="A1583" s="33"/>
      <c r="J1583" s="33"/>
      <c r="K1583" s="103"/>
    </row>
    <row r="1584" spans="1:11" ht="19.5" customHeight="1">
      <c r="A1584" s="33"/>
      <c r="J1584" s="33"/>
      <c r="K1584" s="103"/>
    </row>
    <row r="1585" spans="1:11" ht="19.5" customHeight="1">
      <c r="A1585" s="33"/>
      <c r="J1585" s="33"/>
      <c r="K1585" s="103"/>
    </row>
    <row r="1586" spans="1:11" ht="19.5" customHeight="1">
      <c r="A1586" s="33"/>
      <c r="J1586" s="33"/>
      <c r="K1586" s="103"/>
    </row>
    <row r="1587" spans="1:11" ht="19.5" customHeight="1">
      <c r="A1587" s="33"/>
      <c r="J1587" s="33"/>
      <c r="K1587" s="103"/>
    </row>
    <row r="1588" spans="1:11" ht="19.5" customHeight="1">
      <c r="A1588" s="33"/>
      <c r="J1588" s="33"/>
      <c r="K1588" s="103"/>
    </row>
    <row r="1589" spans="1:11" ht="19.5" customHeight="1">
      <c r="A1589" s="33"/>
      <c r="J1589" s="33"/>
      <c r="K1589" s="103"/>
    </row>
    <row r="1590" spans="1:11" ht="19.5" customHeight="1">
      <c r="A1590" s="33"/>
      <c r="J1590" s="33"/>
      <c r="K1590" s="103"/>
    </row>
    <row r="1591" spans="1:11" ht="19.5" customHeight="1">
      <c r="A1591" s="33"/>
      <c r="J1591" s="33"/>
      <c r="K1591" s="103"/>
    </row>
    <row r="1592" spans="1:11" ht="19.5" customHeight="1">
      <c r="A1592" s="33"/>
      <c r="J1592" s="33"/>
      <c r="K1592" s="103"/>
    </row>
    <row r="1593" spans="1:11" ht="19.5" customHeight="1">
      <c r="A1593" s="33"/>
      <c r="J1593" s="33"/>
      <c r="K1593" s="103"/>
    </row>
    <row r="1594" spans="1:11" ht="19.5" customHeight="1">
      <c r="A1594" s="33"/>
      <c r="J1594" s="33"/>
      <c r="K1594" s="103"/>
    </row>
    <row r="1595" spans="1:11" ht="19.5" customHeight="1">
      <c r="A1595" s="33"/>
      <c r="J1595" s="33"/>
      <c r="K1595" s="103"/>
    </row>
    <row r="1596" spans="1:11" ht="19.5" customHeight="1">
      <c r="A1596" s="33"/>
      <c r="J1596" s="33"/>
      <c r="K1596" s="103"/>
    </row>
    <row r="1597" spans="1:11" ht="19.5" customHeight="1">
      <c r="A1597" s="33"/>
      <c r="J1597" s="33"/>
      <c r="K1597" s="103"/>
    </row>
    <row r="1598" spans="1:11" ht="19.5" customHeight="1">
      <c r="A1598" s="33"/>
      <c r="J1598" s="33"/>
      <c r="K1598" s="103"/>
    </row>
    <row r="1599" spans="1:11" ht="19.5" customHeight="1">
      <c r="A1599" s="33"/>
      <c r="J1599" s="33"/>
      <c r="K1599" s="103"/>
    </row>
    <row r="1600" spans="1:11" ht="19.5" customHeight="1">
      <c r="A1600" s="33"/>
      <c r="J1600" s="33"/>
      <c r="K1600" s="103"/>
    </row>
    <row r="1601" spans="1:11" ht="19.5" customHeight="1">
      <c r="A1601" s="33"/>
      <c r="J1601" s="33"/>
      <c r="K1601" s="103"/>
    </row>
    <row r="1602" spans="1:11" ht="19.5" customHeight="1">
      <c r="A1602" s="33"/>
      <c r="J1602" s="33"/>
      <c r="K1602" s="103"/>
    </row>
    <row r="1603" spans="1:11" ht="19.5" customHeight="1">
      <c r="A1603" s="33"/>
      <c r="J1603" s="33"/>
      <c r="K1603" s="103"/>
    </row>
    <row r="1604" spans="1:11" ht="19.5" customHeight="1">
      <c r="A1604" s="33"/>
      <c r="J1604" s="33"/>
      <c r="K1604" s="103"/>
    </row>
    <row r="1605" spans="1:11" ht="19.5" customHeight="1">
      <c r="A1605" s="33"/>
      <c r="J1605" s="33"/>
      <c r="K1605" s="103"/>
    </row>
    <row r="1606" spans="1:11" ht="19.5" customHeight="1">
      <c r="A1606" s="33"/>
      <c r="J1606" s="33"/>
      <c r="K1606" s="103"/>
    </row>
    <row r="1607" spans="1:11" ht="19.5" customHeight="1">
      <c r="A1607" s="33"/>
      <c r="J1607" s="33"/>
      <c r="K1607" s="103"/>
    </row>
    <row r="1608" spans="1:11" ht="19.5" customHeight="1">
      <c r="A1608" s="33"/>
      <c r="J1608" s="33"/>
      <c r="K1608" s="103"/>
    </row>
    <row r="1609" spans="1:11" ht="19.5" customHeight="1">
      <c r="A1609" s="33"/>
      <c r="J1609" s="33"/>
      <c r="K1609" s="103"/>
    </row>
    <row r="1610" spans="1:11" ht="19.5" customHeight="1">
      <c r="A1610" s="33"/>
      <c r="J1610" s="33"/>
      <c r="K1610" s="103"/>
    </row>
    <row r="1611" spans="1:11" ht="19.5" customHeight="1">
      <c r="A1611" s="33"/>
      <c r="J1611" s="33"/>
      <c r="K1611" s="103"/>
    </row>
    <row r="1612" spans="1:11" ht="19.5" customHeight="1">
      <c r="A1612" s="33"/>
      <c r="J1612" s="33"/>
      <c r="K1612" s="103"/>
    </row>
    <row r="1613" spans="1:11" ht="19.5" customHeight="1">
      <c r="A1613" s="33"/>
      <c r="J1613" s="33"/>
      <c r="K1613" s="103"/>
    </row>
    <row r="1614" spans="1:11" ht="19.5" customHeight="1">
      <c r="A1614" s="33"/>
      <c r="J1614" s="33"/>
      <c r="K1614" s="103"/>
    </row>
    <row r="1615" spans="1:11" ht="19.5" customHeight="1">
      <c r="A1615" s="33"/>
      <c r="J1615" s="33"/>
      <c r="K1615" s="103"/>
    </row>
    <row r="1616" spans="1:11" ht="19.5" customHeight="1">
      <c r="A1616" s="33"/>
      <c r="J1616" s="33"/>
      <c r="K1616" s="103"/>
    </row>
    <row r="1617" spans="1:11" ht="19.5" customHeight="1">
      <c r="A1617" s="33"/>
      <c r="J1617" s="33"/>
      <c r="K1617" s="103"/>
    </row>
    <row r="1618" spans="1:11" ht="19.5" customHeight="1">
      <c r="A1618" s="33"/>
      <c r="J1618" s="33"/>
      <c r="K1618" s="103"/>
    </row>
    <row r="1619" spans="1:11" ht="19.5" customHeight="1">
      <c r="A1619" s="33"/>
      <c r="J1619" s="33"/>
      <c r="K1619" s="103"/>
    </row>
    <row r="1620" spans="1:11" ht="19.5" customHeight="1">
      <c r="A1620" s="33"/>
      <c r="J1620" s="33"/>
      <c r="K1620" s="103"/>
    </row>
    <row r="1621" spans="1:11" ht="19.5" customHeight="1">
      <c r="A1621" s="33"/>
      <c r="J1621" s="33"/>
      <c r="K1621" s="103"/>
    </row>
    <row r="1622" spans="1:11" ht="19.5" customHeight="1">
      <c r="A1622" s="33"/>
      <c r="J1622" s="33"/>
      <c r="K1622" s="103"/>
    </row>
    <row r="1623" spans="1:11" ht="19.5" customHeight="1">
      <c r="A1623" s="33"/>
      <c r="J1623" s="33"/>
      <c r="K1623" s="103"/>
    </row>
    <row r="1624" spans="1:11" ht="19.5" customHeight="1">
      <c r="A1624" s="33"/>
      <c r="J1624" s="33"/>
      <c r="K1624" s="103"/>
    </row>
    <row r="1625" spans="1:11" ht="19.5" customHeight="1">
      <c r="A1625" s="33"/>
      <c r="J1625" s="33"/>
      <c r="K1625" s="103"/>
    </row>
    <row r="1626" spans="1:11" ht="19.5" customHeight="1">
      <c r="A1626" s="33"/>
      <c r="J1626" s="33"/>
      <c r="K1626" s="103"/>
    </row>
    <row r="1627" spans="1:11" ht="19.5" customHeight="1">
      <c r="A1627" s="33"/>
      <c r="J1627" s="33"/>
      <c r="K1627" s="103"/>
    </row>
    <row r="1628" spans="1:11" ht="19.5" customHeight="1">
      <c r="A1628" s="33"/>
      <c r="J1628" s="33"/>
      <c r="K1628" s="103"/>
    </row>
    <row r="1629" spans="1:11" ht="19.5" customHeight="1">
      <c r="A1629" s="33"/>
      <c r="J1629" s="33"/>
      <c r="K1629" s="103"/>
    </row>
    <row r="1630" spans="1:11" ht="19.5" customHeight="1">
      <c r="A1630" s="33"/>
      <c r="J1630" s="33"/>
      <c r="K1630" s="103"/>
    </row>
    <row r="1631" spans="1:11" ht="19.5" customHeight="1">
      <c r="A1631" s="33"/>
      <c r="J1631" s="33"/>
      <c r="K1631" s="103"/>
    </row>
    <row r="1632" spans="1:11" ht="19.5" customHeight="1">
      <c r="A1632" s="33"/>
      <c r="J1632" s="33"/>
      <c r="K1632" s="103"/>
    </row>
    <row r="1633" spans="1:11" ht="19.5" customHeight="1">
      <c r="A1633" s="33"/>
      <c r="J1633" s="33"/>
      <c r="K1633" s="103"/>
    </row>
    <row r="1634" spans="1:11" ht="19.5" customHeight="1">
      <c r="A1634" s="33"/>
      <c r="J1634" s="33"/>
      <c r="K1634" s="103"/>
    </row>
    <row r="1635" spans="1:11" ht="19.5" customHeight="1">
      <c r="A1635" s="33"/>
      <c r="J1635" s="33"/>
      <c r="K1635" s="103"/>
    </row>
    <row r="1636" spans="1:11" ht="19.5" customHeight="1">
      <c r="A1636" s="33"/>
      <c r="J1636" s="33"/>
      <c r="K1636" s="103"/>
    </row>
    <row r="1637" spans="1:11" ht="19.5" customHeight="1">
      <c r="A1637" s="33"/>
      <c r="J1637" s="33"/>
      <c r="K1637" s="103"/>
    </row>
    <row r="1638" spans="1:11" ht="19.5" customHeight="1">
      <c r="A1638" s="33"/>
      <c r="J1638" s="33"/>
      <c r="K1638" s="103"/>
    </row>
    <row r="1639" spans="1:11" ht="19.5" customHeight="1">
      <c r="A1639" s="33"/>
      <c r="J1639" s="33"/>
      <c r="K1639" s="103"/>
    </row>
    <row r="1640" spans="1:11" ht="19.5" customHeight="1">
      <c r="A1640" s="33"/>
      <c r="J1640" s="33"/>
      <c r="K1640" s="103"/>
    </row>
    <row r="1641" spans="1:11" ht="19.5" customHeight="1">
      <c r="A1641" s="33"/>
      <c r="J1641" s="33"/>
      <c r="K1641" s="103"/>
    </row>
    <row r="1642" spans="1:11" ht="19.5" customHeight="1">
      <c r="A1642" s="33"/>
      <c r="J1642" s="33"/>
      <c r="K1642" s="103"/>
    </row>
    <row r="1643" spans="1:11" ht="19.5" customHeight="1">
      <c r="A1643" s="33"/>
      <c r="J1643" s="33"/>
      <c r="K1643" s="103"/>
    </row>
    <row r="1644" spans="1:11" ht="19.5" customHeight="1">
      <c r="A1644" s="33"/>
      <c r="J1644" s="33"/>
      <c r="K1644" s="103"/>
    </row>
    <row r="1645" spans="1:11" ht="19.5" customHeight="1">
      <c r="A1645" s="33"/>
      <c r="J1645" s="33"/>
      <c r="K1645" s="103"/>
    </row>
    <row r="1646" spans="1:11" ht="19.5" customHeight="1">
      <c r="A1646" s="33"/>
      <c r="J1646" s="33"/>
      <c r="K1646" s="103"/>
    </row>
    <row r="1647" spans="1:11" ht="19.5" customHeight="1">
      <c r="A1647" s="33"/>
      <c r="J1647" s="33"/>
      <c r="K1647" s="103"/>
    </row>
    <row r="1648" spans="1:11" ht="19.5" customHeight="1">
      <c r="A1648" s="33"/>
      <c r="J1648" s="33"/>
      <c r="K1648" s="103"/>
    </row>
    <row r="1649" spans="1:11" ht="19.5" customHeight="1">
      <c r="A1649" s="33"/>
      <c r="J1649" s="33"/>
      <c r="K1649" s="103"/>
    </row>
    <row r="1650" spans="1:11" ht="19.5" customHeight="1">
      <c r="A1650" s="33"/>
      <c r="J1650" s="33"/>
      <c r="K1650" s="103"/>
    </row>
    <row r="1651" spans="1:11" ht="19.5" customHeight="1">
      <c r="A1651" s="33"/>
      <c r="J1651" s="33"/>
      <c r="K1651" s="103"/>
    </row>
    <row r="1652" spans="1:11" ht="19.5" customHeight="1">
      <c r="A1652" s="33"/>
      <c r="J1652" s="33"/>
      <c r="K1652" s="103"/>
    </row>
    <row r="1653" spans="1:11" ht="19.5" customHeight="1">
      <c r="A1653" s="33"/>
      <c r="J1653" s="33"/>
      <c r="K1653" s="103"/>
    </row>
    <row r="1654" spans="1:11" ht="19.5" customHeight="1">
      <c r="A1654" s="33"/>
      <c r="J1654" s="33"/>
      <c r="K1654" s="103"/>
    </row>
    <row r="1655" spans="1:11" ht="19.5" customHeight="1">
      <c r="A1655" s="33"/>
      <c r="J1655" s="33"/>
      <c r="K1655" s="103"/>
    </row>
    <row r="1656" spans="1:11" ht="19.5" customHeight="1">
      <c r="A1656" s="33"/>
      <c r="J1656" s="33"/>
      <c r="K1656" s="103"/>
    </row>
    <row r="1657" spans="1:11" ht="19.5" customHeight="1">
      <c r="A1657" s="33"/>
      <c r="J1657" s="33"/>
      <c r="K1657" s="103"/>
    </row>
    <row r="1658" spans="1:11" ht="19.5" customHeight="1">
      <c r="A1658" s="33"/>
      <c r="J1658" s="33"/>
      <c r="K1658" s="103"/>
    </row>
    <row r="1659" spans="1:11" ht="19.5" customHeight="1">
      <c r="A1659" s="33"/>
      <c r="J1659" s="33"/>
      <c r="K1659" s="103"/>
    </row>
    <row r="1660" spans="1:11" ht="19.5" customHeight="1">
      <c r="A1660" s="33"/>
      <c r="J1660" s="33"/>
      <c r="K1660" s="103"/>
    </row>
    <row r="1661" spans="1:11" ht="19.5" customHeight="1">
      <c r="A1661" s="33"/>
      <c r="J1661" s="33"/>
      <c r="K1661" s="103"/>
    </row>
    <row r="1662" spans="1:11" ht="19.5" customHeight="1">
      <c r="A1662" s="33"/>
      <c r="J1662" s="33"/>
      <c r="K1662" s="103"/>
    </row>
    <row r="1663" spans="1:11" ht="19.5" customHeight="1">
      <c r="A1663" s="33"/>
      <c r="J1663" s="33"/>
      <c r="K1663" s="103"/>
    </row>
    <row r="1664" spans="1:11" ht="19.5" customHeight="1">
      <c r="A1664" s="33"/>
      <c r="J1664" s="33"/>
      <c r="K1664" s="103"/>
    </row>
    <row r="1665" spans="1:11" ht="19.5" customHeight="1">
      <c r="A1665" s="33"/>
      <c r="J1665" s="33"/>
      <c r="K1665" s="103"/>
    </row>
    <row r="1666" spans="1:11" ht="19.5" customHeight="1">
      <c r="A1666" s="33"/>
      <c r="J1666" s="33"/>
      <c r="K1666" s="103"/>
    </row>
    <row r="1667" spans="1:11" ht="19.5" customHeight="1">
      <c r="A1667" s="33"/>
      <c r="J1667" s="33"/>
      <c r="K1667" s="103"/>
    </row>
    <row r="1668" spans="1:11" ht="19.5" customHeight="1">
      <c r="A1668" s="33"/>
      <c r="J1668" s="33"/>
      <c r="K1668" s="103"/>
    </row>
    <row r="1669" spans="1:11" ht="19.5" customHeight="1">
      <c r="A1669" s="33"/>
      <c r="J1669" s="33"/>
      <c r="K1669" s="103"/>
    </row>
    <row r="1670" spans="1:11" ht="19.5" customHeight="1">
      <c r="A1670" s="33"/>
      <c r="J1670" s="33"/>
      <c r="K1670" s="103"/>
    </row>
    <row r="1671" spans="1:11" ht="19.5" customHeight="1">
      <c r="A1671" s="33"/>
      <c r="J1671" s="33"/>
      <c r="K1671" s="103"/>
    </row>
    <row r="1672" spans="1:11" ht="19.5" customHeight="1">
      <c r="A1672" s="33"/>
      <c r="J1672" s="33"/>
      <c r="K1672" s="103"/>
    </row>
    <row r="1673" spans="1:11" ht="19.5" customHeight="1">
      <c r="A1673" s="33"/>
      <c r="J1673" s="33"/>
      <c r="K1673" s="103"/>
    </row>
    <row r="1674" spans="1:11" ht="19.5" customHeight="1">
      <c r="A1674" s="33"/>
      <c r="J1674" s="33"/>
      <c r="K1674" s="103"/>
    </row>
    <row r="1675" spans="1:11" ht="19.5" customHeight="1">
      <c r="A1675" s="33"/>
      <c r="J1675" s="33"/>
      <c r="K1675" s="103"/>
    </row>
    <row r="1676" spans="1:11" ht="19.5" customHeight="1">
      <c r="A1676" s="33"/>
      <c r="J1676" s="33"/>
      <c r="K1676" s="103"/>
    </row>
    <row r="1677" spans="1:11" ht="19.5" customHeight="1">
      <c r="A1677" s="33"/>
      <c r="J1677" s="33"/>
      <c r="K1677" s="103"/>
    </row>
    <row r="1678" spans="1:11" ht="19.5" customHeight="1">
      <c r="A1678" s="33"/>
      <c r="J1678" s="33"/>
      <c r="K1678" s="103"/>
    </row>
    <row r="1679" spans="1:11" ht="19.5" customHeight="1">
      <c r="A1679" s="33"/>
      <c r="J1679" s="33"/>
      <c r="K1679" s="103"/>
    </row>
    <row r="1680" spans="1:11" ht="19.5" customHeight="1">
      <c r="A1680" s="33"/>
      <c r="J1680" s="33"/>
      <c r="K1680" s="103"/>
    </row>
    <row r="1681" spans="1:11" ht="19.5" customHeight="1">
      <c r="A1681" s="33"/>
      <c r="J1681" s="33"/>
      <c r="K1681" s="103"/>
    </row>
    <row r="1682" spans="1:11" ht="19.5" customHeight="1">
      <c r="A1682" s="33"/>
      <c r="J1682" s="33"/>
      <c r="K1682" s="103"/>
    </row>
    <row r="1683" spans="1:11" ht="19.5" customHeight="1">
      <c r="A1683" s="33"/>
      <c r="J1683" s="33"/>
      <c r="K1683" s="103"/>
    </row>
    <row r="1684" spans="1:11" ht="19.5" customHeight="1">
      <c r="A1684" s="33"/>
      <c r="J1684" s="33"/>
      <c r="K1684" s="103"/>
    </row>
    <row r="1685" spans="1:11" ht="19.5" customHeight="1">
      <c r="A1685" s="33"/>
      <c r="J1685" s="33"/>
      <c r="K1685" s="103"/>
    </row>
    <row r="1686" spans="1:11" ht="19.5" customHeight="1">
      <c r="A1686" s="33"/>
      <c r="J1686" s="33"/>
      <c r="K1686" s="103"/>
    </row>
    <row r="1687" spans="1:11" ht="19.5" customHeight="1">
      <c r="A1687" s="33"/>
      <c r="J1687" s="33"/>
      <c r="K1687" s="103"/>
    </row>
    <row r="1688" spans="1:11" ht="19.5" customHeight="1">
      <c r="A1688" s="33"/>
      <c r="J1688" s="33"/>
      <c r="K1688" s="103"/>
    </row>
    <row r="1689" spans="1:11" ht="19.5" customHeight="1">
      <c r="A1689" s="33"/>
      <c r="J1689" s="33"/>
      <c r="K1689" s="103"/>
    </row>
    <row r="1690" spans="1:11" ht="19.5" customHeight="1">
      <c r="A1690" s="33"/>
      <c r="J1690" s="33"/>
      <c r="K1690" s="103"/>
    </row>
    <row r="1691" spans="1:11" ht="19.5" customHeight="1">
      <c r="A1691" s="33"/>
      <c r="J1691" s="33"/>
      <c r="K1691" s="103"/>
    </row>
    <row r="1692" spans="1:11" ht="19.5" customHeight="1">
      <c r="A1692" s="33"/>
      <c r="J1692" s="33"/>
      <c r="K1692" s="103"/>
    </row>
    <row r="1693" spans="1:11" ht="19.5" customHeight="1">
      <c r="A1693" s="33"/>
      <c r="J1693" s="33"/>
      <c r="K1693" s="103"/>
    </row>
    <row r="1694" spans="1:11" ht="19.5" customHeight="1">
      <c r="A1694" s="33"/>
      <c r="J1694" s="33"/>
      <c r="K1694" s="103"/>
    </row>
    <row r="1695" spans="1:11" ht="19.5" customHeight="1">
      <c r="A1695" s="33"/>
      <c r="J1695" s="33"/>
      <c r="K1695" s="103"/>
    </row>
    <row r="1696" spans="1:11" ht="19.5" customHeight="1">
      <c r="A1696" s="33"/>
      <c r="J1696" s="33"/>
      <c r="K1696" s="103"/>
    </row>
    <row r="1697" spans="1:11" ht="19.5" customHeight="1">
      <c r="A1697" s="33"/>
      <c r="J1697" s="33"/>
      <c r="K1697" s="103"/>
    </row>
    <row r="1698" spans="1:11" ht="19.5" customHeight="1">
      <c r="A1698" s="33"/>
      <c r="J1698" s="33"/>
      <c r="K1698" s="103"/>
    </row>
    <row r="1699" spans="1:11" ht="19.5" customHeight="1">
      <c r="A1699" s="33"/>
      <c r="J1699" s="33"/>
      <c r="K1699" s="103"/>
    </row>
    <row r="1700" spans="1:11" ht="19.5" customHeight="1">
      <c r="A1700" s="33"/>
      <c r="J1700" s="33"/>
      <c r="K1700" s="103"/>
    </row>
    <row r="1701" spans="1:11" ht="19.5" customHeight="1">
      <c r="A1701" s="33"/>
      <c r="J1701" s="33"/>
      <c r="K1701" s="103"/>
    </row>
    <row r="1702" spans="1:11" ht="19.5" customHeight="1">
      <c r="A1702" s="33"/>
      <c r="J1702" s="33"/>
      <c r="K1702" s="103"/>
    </row>
    <row r="1703" spans="1:11" ht="19.5" customHeight="1">
      <c r="A1703" s="33"/>
      <c r="J1703" s="33"/>
      <c r="K1703" s="103"/>
    </row>
    <row r="1704" spans="1:11" ht="19.5" customHeight="1">
      <c r="A1704" s="33"/>
      <c r="J1704" s="33"/>
      <c r="K1704" s="103"/>
    </row>
    <row r="1705" spans="1:11" ht="19.5" customHeight="1">
      <c r="A1705" s="33"/>
      <c r="J1705" s="33"/>
      <c r="K1705" s="103"/>
    </row>
    <row r="1706" spans="1:11" ht="19.5" customHeight="1">
      <c r="A1706" s="33"/>
      <c r="J1706" s="33"/>
      <c r="K1706" s="103"/>
    </row>
    <row r="1707" spans="1:11" ht="19.5" customHeight="1">
      <c r="A1707" s="33"/>
      <c r="J1707" s="33"/>
      <c r="K1707" s="103"/>
    </row>
    <row r="1708" spans="1:11" ht="19.5" customHeight="1">
      <c r="A1708" s="33"/>
      <c r="J1708" s="33"/>
      <c r="K1708" s="103"/>
    </row>
    <row r="1709" spans="1:11" ht="19.5" customHeight="1">
      <c r="A1709" s="33"/>
      <c r="J1709" s="33"/>
      <c r="K1709" s="103"/>
    </row>
    <row r="1710" spans="1:11" ht="19.5" customHeight="1">
      <c r="A1710" s="33"/>
      <c r="J1710" s="33"/>
      <c r="K1710" s="103"/>
    </row>
    <row r="1711" spans="1:11" ht="19.5" customHeight="1">
      <c r="A1711" s="33"/>
      <c r="J1711" s="33"/>
      <c r="K1711" s="103"/>
    </row>
    <row r="1712" spans="1:11" ht="19.5" customHeight="1">
      <c r="A1712" s="33"/>
      <c r="J1712" s="33"/>
      <c r="K1712" s="103"/>
    </row>
    <row r="1713" spans="1:11" ht="19.5" customHeight="1">
      <c r="A1713" s="33"/>
      <c r="J1713" s="33"/>
      <c r="K1713" s="103"/>
    </row>
    <row r="1714" spans="1:11" ht="19.5" customHeight="1">
      <c r="A1714" s="33"/>
      <c r="J1714" s="33"/>
      <c r="K1714" s="103"/>
    </row>
    <row r="1715" spans="1:11" ht="19.5" customHeight="1">
      <c r="A1715" s="33"/>
      <c r="J1715" s="33"/>
      <c r="K1715" s="103"/>
    </row>
    <row r="1716" spans="1:11" ht="19.5" customHeight="1">
      <c r="A1716" s="33"/>
      <c r="J1716" s="33"/>
      <c r="K1716" s="103"/>
    </row>
    <row r="1717" spans="1:11" ht="19.5" customHeight="1">
      <c r="A1717" s="33"/>
      <c r="J1717" s="33"/>
      <c r="K1717" s="103"/>
    </row>
    <row r="1718" spans="1:11" ht="19.5" customHeight="1">
      <c r="A1718" s="33"/>
      <c r="J1718" s="33"/>
      <c r="K1718" s="103"/>
    </row>
    <row r="1719" spans="1:11" ht="19.5" customHeight="1">
      <c r="A1719" s="33"/>
      <c r="J1719" s="33"/>
      <c r="K1719" s="103"/>
    </row>
    <row r="1720" spans="1:11" ht="19.5" customHeight="1">
      <c r="A1720" s="33"/>
      <c r="J1720" s="33"/>
      <c r="K1720" s="103"/>
    </row>
    <row r="1721" spans="1:11" ht="19.5" customHeight="1">
      <c r="A1721" s="33"/>
      <c r="J1721" s="33"/>
      <c r="K1721" s="103"/>
    </row>
    <row r="1722" spans="1:11" ht="19.5" customHeight="1">
      <c r="A1722" s="33"/>
      <c r="J1722" s="33"/>
      <c r="K1722" s="103"/>
    </row>
    <row r="1723" spans="1:11" ht="19.5" customHeight="1">
      <c r="A1723" s="33"/>
      <c r="J1723" s="33"/>
      <c r="K1723" s="103"/>
    </row>
    <row r="1724" spans="1:11" ht="19.5" customHeight="1">
      <c r="A1724" s="33"/>
      <c r="J1724" s="33"/>
      <c r="K1724" s="103"/>
    </row>
    <row r="1725" spans="1:11" ht="19.5" customHeight="1">
      <c r="A1725" s="33"/>
      <c r="J1725" s="33"/>
      <c r="K1725" s="103"/>
    </row>
    <row r="1726" spans="1:11" ht="19.5" customHeight="1">
      <c r="A1726" s="33"/>
      <c r="J1726" s="33"/>
      <c r="K1726" s="103"/>
    </row>
    <row r="1727" spans="1:11" ht="19.5" customHeight="1">
      <c r="A1727" s="33"/>
      <c r="J1727" s="33"/>
      <c r="K1727" s="103"/>
    </row>
    <row r="1728" spans="1:11" ht="19.5" customHeight="1">
      <c r="A1728" s="33"/>
      <c r="J1728" s="33"/>
      <c r="K1728" s="103"/>
    </row>
    <row r="1729" spans="1:11" ht="19.5" customHeight="1">
      <c r="A1729" s="33"/>
      <c r="J1729" s="33"/>
      <c r="K1729" s="103"/>
    </row>
    <row r="1730" spans="1:11" ht="19.5" customHeight="1">
      <c r="A1730" s="33"/>
      <c r="J1730" s="33"/>
      <c r="K1730" s="103"/>
    </row>
    <row r="1731" spans="1:11" ht="19.5" customHeight="1">
      <c r="A1731" s="33"/>
      <c r="J1731" s="33"/>
      <c r="K1731" s="103"/>
    </row>
    <row r="1732" spans="1:11" ht="19.5" customHeight="1">
      <c r="A1732" s="33"/>
      <c r="J1732" s="33"/>
      <c r="K1732" s="103"/>
    </row>
    <row r="1733" spans="1:11" ht="19.5" customHeight="1">
      <c r="A1733" s="33"/>
      <c r="J1733" s="33"/>
      <c r="K1733" s="103"/>
    </row>
    <row r="1734" spans="1:11" ht="19.5" customHeight="1">
      <c r="A1734" s="33"/>
      <c r="J1734" s="33"/>
      <c r="K1734" s="103"/>
    </row>
    <row r="1735" spans="1:11" ht="19.5" customHeight="1">
      <c r="A1735" s="33"/>
      <c r="J1735" s="33"/>
      <c r="K1735" s="103"/>
    </row>
    <row r="1736" spans="1:11" ht="19.5" customHeight="1">
      <c r="A1736" s="33"/>
      <c r="J1736" s="33"/>
      <c r="K1736" s="103"/>
    </row>
    <row r="1737" spans="1:11" ht="19.5" customHeight="1">
      <c r="A1737" s="33"/>
      <c r="J1737" s="33"/>
      <c r="K1737" s="103"/>
    </row>
    <row r="1738" spans="1:11" ht="19.5" customHeight="1">
      <c r="A1738" s="33"/>
      <c r="J1738" s="33"/>
      <c r="K1738" s="103"/>
    </row>
    <row r="1739" spans="1:11" ht="19.5" customHeight="1">
      <c r="A1739" s="33"/>
      <c r="J1739" s="33"/>
      <c r="K1739" s="103"/>
    </row>
    <row r="1740" spans="1:11" ht="19.5" customHeight="1">
      <c r="A1740" s="33"/>
      <c r="J1740" s="33"/>
      <c r="K1740" s="103"/>
    </row>
    <row r="1741" spans="1:11" ht="19.5" customHeight="1">
      <c r="A1741" s="33"/>
      <c r="J1741" s="33"/>
      <c r="K1741" s="103"/>
    </row>
    <row r="1742" spans="1:11" ht="19.5" customHeight="1">
      <c r="A1742" s="33"/>
      <c r="J1742" s="33"/>
      <c r="K1742" s="103"/>
    </row>
    <row r="1743" spans="1:11" ht="19.5" customHeight="1">
      <c r="A1743" s="33"/>
      <c r="J1743" s="33"/>
      <c r="K1743" s="103"/>
    </row>
    <row r="1744" spans="1:11" ht="19.5" customHeight="1">
      <c r="A1744" s="33"/>
      <c r="J1744" s="33"/>
      <c r="K1744" s="103"/>
    </row>
    <row r="1745" spans="1:11" ht="19.5" customHeight="1">
      <c r="A1745" s="33"/>
      <c r="J1745" s="33"/>
      <c r="K1745" s="103"/>
    </row>
    <row r="1746" spans="1:11" ht="19.5" customHeight="1">
      <c r="A1746" s="33"/>
      <c r="J1746" s="33"/>
      <c r="K1746" s="103"/>
    </row>
    <row r="1747" spans="1:11" ht="19.5" customHeight="1">
      <c r="A1747" s="33"/>
      <c r="J1747" s="33"/>
      <c r="K1747" s="103"/>
    </row>
    <row r="1748" spans="1:11" ht="19.5" customHeight="1">
      <c r="A1748" s="33"/>
      <c r="J1748" s="33"/>
      <c r="K1748" s="103"/>
    </row>
    <row r="1749" spans="1:11" ht="19.5" customHeight="1">
      <c r="A1749" s="33"/>
      <c r="J1749" s="33"/>
      <c r="K1749" s="103"/>
    </row>
    <row r="1750" spans="1:11" ht="19.5" customHeight="1">
      <c r="A1750" s="33"/>
      <c r="J1750" s="33"/>
      <c r="K1750" s="103"/>
    </row>
    <row r="1751" spans="1:11" ht="19.5" customHeight="1">
      <c r="A1751" s="33"/>
      <c r="J1751" s="33"/>
      <c r="K1751" s="103"/>
    </row>
    <row r="1752" spans="1:11" ht="19.5" customHeight="1">
      <c r="A1752" s="33"/>
      <c r="J1752" s="33"/>
      <c r="K1752" s="103"/>
    </row>
    <row r="1753" spans="1:11" ht="19.5" customHeight="1">
      <c r="A1753" s="33"/>
      <c r="J1753" s="33"/>
      <c r="K1753" s="103"/>
    </row>
    <row r="1754" spans="1:11" ht="19.5" customHeight="1">
      <c r="A1754" s="33"/>
      <c r="J1754" s="33"/>
      <c r="K1754" s="103"/>
    </row>
    <row r="1755" spans="1:11" ht="19.5" customHeight="1">
      <c r="A1755" s="33"/>
      <c r="J1755" s="33"/>
      <c r="K1755" s="103"/>
    </row>
    <row r="1756" spans="1:11" ht="19.5" customHeight="1">
      <c r="A1756" s="33"/>
      <c r="J1756" s="33"/>
      <c r="K1756" s="103"/>
    </row>
    <row r="1757" spans="1:11" ht="19.5" customHeight="1">
      <c r="A1757" s="33"/>
      <c r="J1757" s="33"/>
      <c r="K1757" s="103"/>
    </row>
    <row r="1758" spans="1:11" ht="19.5" customHeight="1">
      <c r="A1758" s="33"/>
      <c r="J1758" s="33"/>
      <c r="K1758" s="103"/>
    </row>
    <row r="1759" spans="1:11" ht="19.5" customHeight="1">
      <c r="A1759" s="33"/>
      <c r="J1759" s="33"/>
      <c r="K1759" s="103"/>
    </row>
    <row r="1760" spans="1:11" ht="19.5" customHeight="1">
      <c r="A1760" s="33"/>
      <c r="J1760" s="33"/>
      <c r="K1760" s="103"/>
    </row>
    <row r="1761" spans="1:11" ht="19.5" customHeight="1">
      <c r="A1761" s="33"/>
      <c r="J1761" s="33"/>
      <c r="K1761" s="103"/>
    </row>
    <row r="1762" spans="1:11" ht="19.5" customHeight="1">
      <c r="A1762" s="33"/>
      <c r="J1762" s="33"/>
      <c r="K1762" s="103"/>
    </row>
    <row r="1763" spans="1:11" ht="19.5" customHeight="1">
      <c r="A1763" s="33"/>
      <c r="J1763" s="33"/>
      <c r="K1763" s="103"/>
    </row>
    <row r="1764" spans="1:11" ht="19.5" customHeight="1">
      <c r="A1764" s="33"/>
      <c r="J1764" s="33"/>
      <c r="K1764" s="103"/>
    </row>
    <row r="1765" spans="1:11" ht="19.5" customHeight="1">
      <c r="A1765" s="33"/>
      <c r="J1765" s="33"/>
      <c r="K1765" s="103"/>
    </row>
    <row r="1766" spans="1:11" ht="19.5" customHeight="1">
      <c r="A1766" s="33"/>
      <c r="J1766" s="33"/>
      <c r="K1766" s="103"/>
    </row>
    <row r="1767" spans="1:11" ht="19.5" customHeight="1">
      <c r="A1767" s="33"/>
      <c r="J1767" s="33"/>
      <c r="K1767" s="103"/>
    </row>
    <row r="1768" spans="1:11" ht="19.5" customHeight="1">
      <c r="A1768" s="33"/>
      <c r="J1768" s="33"/>
      <c r="K1768" s="103"/>
    </row>
    <row r="1769" spans="1:11" ht="19.5" customHeight="1">
      <c r="A1769" s="33"/>
      <c r="J1769" s="33"/>
      <c r="K1769" s="103"/>
    </row>
    <row r="1770" spans="1:11" ht="19.5" customHeight="1">
      <c r="A1770" s="33"/>
      <c r="J1770" s="33"/>
      <c r="K1770" s="103"/>
    </row>
    <row r="1771" spans="1:11" ht="19.5" customHeight="1">
      <c r="A1771" s="33"/>
      <c r="J1771" s="33"/>
      <c r="K1771" s="103"/>
    </row>
    <row r="1772" spans="1:11" ht="19.5" customHeight="1">
      <c r="A1772" s="33"/>
      <c r="J1772" s="33"/>
      <c r="K1772" s="103"/>
    </row>
    <row r="1773" spans="1:11" ht="19.5" customHeight="1">
      <c r="A1773" s="33"/>
      <c r="J1773" s="33"/>
      <c r="K1773" s="103"/>
    </row>
    <row r="1774" spans="1:11" ht="19.5" customHeight="1">
      <c r="A1774" s="33"/>
      <c r="J1774" s="33"/>
      <c r="K1774" s="103"/>
    </row>
    <row r="1775" spans="1:11" ht="19.5" customHeight="1">
      <c r="A1775" s="33"/>
      <c r="J1775" s="33"/>
      <c r="K1775" s="103"/>
    </row>
    <row r="1776" spans="1:11" ht="19.5" customHeight="1">
      <c r="A1776" s="33"/>
      <c r="J1776" s="33"/>
      <c r="K1776" s="103"/>
    </row>
    <row r="1777" spans="1:11" ht="19.5" customHeight="1">
      <c r="A1777" s="33"/>
      <c r="J1777" s="33"/>
      <c r="K1777" s="103"/>
    </row>
    <row r="1778" spans="1:11" ht="19.5" customHeight="1">
      <c r="A1778" s="33"/>
      <c r="J1778" s="33"/>
      <c r="K1778" s="103"/>
    </row>
    <row r="1779" spans="1:11" ht="19.5" customHeight="1">
      <c r="A1779" s="33"/>
      <c r="J1779" s="33"/>
      <c r="K1779" s="103"/>
    </row>
    <row r="1780" spans="1:11" ht="19.5" customHeight="1">
      <c r="A1780" s="33"/>
      <c r="J1780" s="33"/>
      <c r="K1780" s="103"/>
    </row>
    <row r="1781" spans="1:11" ht="19.5" customHeight="1">
      <c r="A1781" s="33"/>
      <c r="J1781" s="33"/>
      <c r="K1781" s="103"/>
    </row>
    <row r="1782" spans="1:11" ht="19.5" customHeight="1">
      <c r="A1782" s="33"/>
      <c r="J1782" s="33"/>
      <c r="K1782" s="103"/>
    </row>
    <row r="1783" spans="1:11" ht="19.5" customHeight="1">
      <c r="A1783" s="33"/>
      <c r="J1783" s="33"/>
      <c r="K1783" s="103"/>
    </row>
    <row r="1784" spans="1:11" ht="19.5" customHeight="1">
      <c r="A1784" s="33"/>
      <c r="J1784" s="33"/>
      <c r="K1784" s="103"/>
    </row>
    <row r="1785" spans="1:11" ht="19.5" customHeight="1">
      <c r="A1785" s="33"/>
      <c r="J1785" s="33"/>
      <c r="K1785" s="103"/>
    </row>
    <row r="1786" spans="1:11" ht="19.5" customHeight="1">
      <c r="A1786" s="33"/>
      <c r="J1786" s="33"/>
      <c r="K1786" s="103"/>
    </row>
    <row r="1787" spans="1:11" ht="19.5" customHeight="1">
      <c r="A1787" s="33"/>
      <c r="J1787" s="33"/>
      <c r="K1787" s="103"/>
    </row>
    <row r="1788" spans="1:11" ht="19.5" customHeight="1">
      <c r="A1788" s="33"/>
      <c r="J1788" s="33"/>
      <c r="K1788" s="103"/>
    </row>
    <row r="1789" spans="1:11" ht="19.5" customHeight="1">
      <c r="A1789" s="33"/>
      <c r="J1789" s="33"/>
      <c r="K1789" s="103"/>
    </row>
    <row r="1790" spans="1:11" ht="19.5" customHeight="1">
      <c r="A1790" s="33"/>
      <c r="J1790" s="33"/>
      <c r="K1790" s="103"/>
    </row>
    <row r="1791" spans="1:11" ht="19.5" customHeight="1">
      <c r="A1791" s="33"/>
      <c r="J1791" s="33"/>
      <c r="K1791" s="103"/>
    </row>
    <row r="1792" spans="1:11" ht="19.5" customHeight="1">
      <c r="A1792" s="33"/>
      <c r="J1792" s="33"/>
      <c r="K1792" s="103"/>
    </row>
    <row r="1793" spans="1:11" ht="19.5" customHeight="1">
      <c r="A1793" s="33"/>
      <c r="J1793" s="33"/>
      <c r="K1793" s="103"/>
    </row>
    <row r="1794" spans="1:11" ht="19.5" customHeight="1">
      <c r="A1794" s="33"/>
      <c r="J1794" s="33"/>
      <c r="K1794" s="103"/>
    </row>
    <row r="1795" spans="1:11" ht="19.5" customHeight="1">
      <c r="A1795" s="33"/>
      <c r="J1795" s="33"/>
      <c r="K1795" s="103"/>
    </row>
    <row r="1796" spans="1:11" ht="19.5" customHeight="1">
      <c r="A1796" s="33"/>
      <c r="J1796" s="33"/>
      <c r="K1796" s="103"/>
    </row>
    <row r="1797" spans="1:11" ht="19.5" customHeight="1">
      <c r="A1797" s="33"/>
      <c r="J1797" s="33"/>
      <c r="K1797" s="103"/>
    </row>
    <row r="1798" spans="1:11" ht="19.5" customHeight="1">
      <c r="A1798" s="33"/>
      <c r="J1798" s="33"/>
      <c r="K1798" s="103"/>
    </row>
    <row r="1799" spans="1:11" ht="19.5" customHeight="1">
      <c r="A1799" s="33"/>
      <c r="J1799" s="33"/>
      <c r="K1799" s="103"/>
    </row>
    <row r="1800" spans="1:11" ht="19.5" customHeight="1">
      <c r="A1800" s="33"/>
      <c r="J1800" s="33"/>
      <c r="K1800" s="103"/>
    </row>
    <row r="1801" spans="1:11" ht="19.5" customHeight="1">
      <c r="A1801" s="33"/>
      <c r="J1801" s="33"/>
      <c r="K1801" s="103"/>
    </row>
    <row r="1802" spans="1:11" ht="19.5" customHeight="1">
      <c r="A1802" s="33"/>
      <c r="J1802" s="33"/>
      <c r="K1802" s="103"/>
    </row>
    <row r="1803" spans="1:11" ht="19.5" customHeight="1">
      <c r="A1803" s="33"/>
      <c r="J1803" s="33"/>
      <c r="K1803" s="103"/>
    </row>
    <row r="1804" spans="1:11" ht="19.5" customHeight="1">
      <c r="A1804" s="33"/>
      <c r="J1804" s="33"/>
      <c r="K1804" s="103"/>
    </row>
    <row r="1805" spans="1:11" ht="19.5" customHeight="1">
      <c r="A1805" s="33"/>
      <c r="J1805" s="33"/>
      <c r="K1805" s="103"/>
    </row>
    <row r="1806" spans="1:11" ht="19.5" customHeight="1">
      <c r="A1806" s="33"/>
      <c r="J1806" s="33"/>
      <c r="K1806" s="103"/>
    </row>
    <row r="1807" spans="1:11" ht="19.5" customHeight="1">
      <c r="A1807" s="33"/>
      <c r="J1807" s="33"/>
      <c r="K1807" s="103"/>
    </row>
    <row r="1808" spans="1:11" ht="19.5" customHeight="1">
      <c r="A1808" s="33"/>
      <c r="J1808" s="33"/>
      <c r="K1808" s="103"/>
    </row>
    <row r="1809" spans="1:11" ht="19.5" customHeight="1">
      <c r="A1809" s="33"/>
      <c r="J1809" s="33"/>
      <c r="K1809" s="103"/>
    </row>
    <row r="1810" spans="1:11" ht="19.5" customHeight="1">
      <c r="A1810" s="33"/>
      <c r="J1810" s="33"/>
      <c r="K1810" s="103"/>
    </row>
    <row r="1811" spans="1:11" ht="19.5" customHeight="1">
      <c r="A1811" s="33"/>
      <c r="J1811" s="33"/>
      <c r="K1811" s="103"/>
    </row>
    <row r="1812" spans="1:11" ht="19.5" customHeight="1">
      <c r="A1812" s="33"/>
      <c r="J1812" s="33"/>
      <c r="K1812" s="103"/>
    </row>
    <row r="1813" spans="1:11" ht="19.5" customHeight="1">
      <c r="A1813" s="33"/>
      <c r="J1813" s="33"/>
      <c r="K1813" s="103"/>
    </row>
    <row r="1814" spans="1:11" ht="19.5" customHeight="1">
      <c r="A1814" s="33"/>
      <c r="J1814" s="33"/>
      <c r="K1814" s="103"/>
    </row>
    <row r="1815" spans="1:11" ht="19.5" customHeight="1">
      <c r="A1815" s="33"/>
      <c r="J1815" s="33"/>
      <c r="K1815" s="103"/>
    </row>
    <row r="1816" spans="1:11" ht="19.5" customHeight="1">
      <c r="A1816" s="33"/>
      <c r="J1816" s="33"/>
      <c r="K1816" s="103"/>
    </row>
    <row r="1817" spans="1:11" ht="19.5" customHeight="1">
      <c r="A1817" s="33"/>
      <c r="J1817" s="33"/>
      <c r="K1817" s="103"/>
    </row>
    <row r="1818" spans="1:11" ht="19.5" customHeight="1">
      <c r="A1818" s="33"/>
      <c r="J1818" s="33"/>
      <c r="K1818" s="103"/>
    </row>
    <row r="1819" spans="1:11" ht="19.5" customHeight="1">
      <c r="A1819" s="33"/>
      <c r="J1819" s="33"/>
      <c r="K1819" s="103"/>
    </row>
    <row r="1820" spans="1:11" ht="19.5" customHeight="1">
      <c r="A1820" s="33"/>
      <c r="J1820" s="33"/>
      <c r="K1820" s="103"/>
    </row>
    <row r="1821" spans="1:11" ht="19.5" customHeight="1">
      <c r="A1821" s="33"/>
      <c r="J1821" s="33"/>
      <c r="K1821" s="103"/>
    </row>
    <row r="1822" spans="1:11" ht="19.5" customHeight="1">
      <c r="A1822" s="33"/>
      <c r="J1822" s="33"/>
      <c r="K1822" s="103"/>
    </row>
    <row r="1823" spans="1:11" ht="19.5" customHeight="1">
      <c r="A1823" s="33"/>
      <c r="J1823" s="33"/>
      <c r="K1823" s="103"/>
    </row>
    <row r="1824" spans="1:11" ht="19.5" customHeight="1">
      <c r="A1824" s="33"/>
      <c r="J1824" s="33"/>
      <c r="K1824" s="103"/>
    </row>
    <row r="1825" spans="1:11" ht="19.5" customHeight="1">
      <c r="A1825" s="33"/>
      <c r="J1825" s="33"/>
      <c r="K1825" s="103"/>
    </row>
    <row r="1826" spans="1:11" ht="19.5" customHeight="1">
      <c r="A1826" s="33"/>
      <c r="J1826" s="33"/>
      <c r="K1826" s="103"/>
    </row>
    <row r="1827" spans="1:11" ht="19.5" customHeight="1">
      <c r="A1827" s="33"/>
      <c r="J1827" s="33"/>
      <c r="K1827" s="103"/>
    </row>
    <row r="1828" spans="1:11" ht="19.5" customHeight="1">
      <c r="A1828" s="33"/>
      <c r="J1828" s="33"/>
      <c r="K1828" s="103"/>
    </row>
    <row r="1829" spans="1:11" ht="19.5" customHeight="1">
      <c r="A1829" s="33"/>
      <c r="J1829" s="33"/>
      <c r="K1829" s="103"/>
    </row>
    <row r="1830" spans="1:11" ht="19.5" customHeight="1">
      <c r="A1830" s="33"/>
      <c r="J1830" s="33"/>
      <c r="K1830" s="103"/>
    </row>
    <row r="1831" spans="1:11" ht="19.5" customHeight="1">
      <c r="A1831" s="33"/>
      <c r="J1831" s="33"/>
      <c r="K1831" s="103"/>
    </row>
    <row r="1832" spans="1:11" ht="19.5" customHeight="1">
      <c r="A1832" s="33"/>
      <c r="J1832" s="33"/>
      <c r="K1832" s="103"/>
    </row>
    <row r="1833" spans="1:11" ht="19.5" customHeight="1">
      <c r="A1833" s="33"/>
      <c r="J1833" s="33"/>
      <c r="K1833" s="103"/>
    </row>
    <row r="1834" spans="1:11" ht="19.5" customHeight="1">
      <c r="A1834" s="33"/>
      <c r="J1834" s="33"/>
      <c r="K1834" s="103"/>
    </row>
    <row r="1835" spans="1:11" ht="19.5" customHeight="1">
      <c r="A1835" s="33"/>
      <c r="J1835" s="33"/>
      <c r="K1835" s="103"/>
    </row>
    <row r="1836" spans="1:11" ht="19.5" customHeight="1">
      <c r="A1836" s="33"/>
      <c r="J1836" s="33"/>
      <c r="K1836" s="103"/>
    </row>
    <row r="1837" spans="1:11" ht="19.5" customHeight="1">
      <c r="A1837" s="33"/>
      <c r="J1837" s="33"/>
      <c r="K1837" s="103"/>
    </row>
    <row r="1838" spans="1:11" ht="19.5" customHeight="1">
      <c r="A1838" s="33"/>
      <c r="J1838" s="33"/>
      <c r="K1838" s="103"/>
    </row>
    <row r="1839" spans="1:11" ht="19.5" customHeight="1">
      <c r="A1839" s="33"/>
      <c r="J1839" s="33"/>
      <c r="K1839" s="103"/>
    </row>
    <row r="1840" spans="1:11" ht="19.5" customHeight="1">
      <c r="A1840" s="33"/>
      <c r="J1840" s="33"/>
      <c r="K1840" s="103"/>
    </row>
    <row r="1841" spans="1:11" ht="19.5" customHeight="1">
      <c r="A1841" s="33"/>
      <c r="J1841" s="33"/>
      <c r="K1841" s="103"/>
    </row>
    <row r="1842" spans="1:11" ht="19.5" customHeight="1">
      <c r="A1842" s="33"/>
      <c r="J1842" s="33"/>
      <c r="K1842" s="103"/>
    </row>
    <row r="1843" spans="1:11" ht="19.5" customHeight="1">
      <c r="A1843" s="33"/>
      <c r="J1843" s="33"/>
      <c r="K1843" s="103"/>
    </row>
    <row r="1844" spans="1:11" ht="19.5" customHeight="1">
      <c r="A1844" s="33"/>
      <c r="J1844" s="33"/>
      <c r="K1844" s="103"/>
    </row>
    <row r="1845" spans="1:11" ht="19.5" customHeight="1">
      <c r="A1845" s="33"/>
      <c r="J1845" s="33"/>
      <c r="K1845" s="103"/>
    </row>
    <row r="1846" spans="1:11" ht="19.5" customHeight="1">
      <c r="A1846" s="33"/>
      <c r="J1846" s="33"/>
      <c r="K1846" s="103"/>
    </row>
    <row r="1847" spans="1:11" ht="19.5" customHeight="1">
      <c r="A1847" s="33"/>
      <c r="J1847" s="33"/>
      <c r="K1847" s="103"/>
    </row>
    <row r="1848" spans="1:11" ht="19.5" customHeight="1">
      <c r="A1848" s="33"/>
      <c r="J1848" s="33"/>
      <c r="K1848" s="103"/>
    </row>
    <row r="1849" spans="1:11" ht="19.5" customHeight="1">
      <c r="A1849" s="33"/>
      <c r="J1849" s="33"/>
      <c r="K1849" s="103"/>
    </row>
    <row r="1850" spans="1:11" ht="19.5" customHeight="1">
      <c r="A1850" s="33"/>
      <c r="J1850" s="33"/>
      <c r="K1850" s="103"/>
    </row>
    <row r="1851" spans="1:11" ht="19.5" customHeight="1">
      <c r="A1851" s="33"/>
      <c r="J1851" s="33"/>
      <c r="K1851" s="103"/>
    </row>
    <row r="1852" spans="1:11" ht="19.5" customHeight="1">
      <c r="A1852" s="33"/>
      <c r="J1852" s="33"/>
      <c r="K1852" s="103"/>
    </row>
    <row r="1853" spans="1:11" ht="19.5" customHeight="1">
      <c r="A1853" s="33"/>
      <c r="J1853" s="33"/>
      <c r="K1853" s="103"/>
    </row>
    <row r="1854" spans="1:11" ht="19.5" customHeight="1">
      <c r="A1854" s="33"/>
      <c r="J1854" s="33"/>
      <c r="K1854" s="103"/>
    </row>
    <row r="1855" spans="1:11" ht="19.5" customHeight="1">
      <c r="A1855" s="33"/>
      <c r="J1855" s="33"/>
      <c r="K1855" s="103"/>
    </row>
    <row r="1856" spans="1:11" ht="19.5" customHeight="1">
      <c r="A1856" s="33"/>
      <c r="J1856" s="33"/>
      <c r="K1856" s="103"/>
    </row>
    <row r="1857" spans="1:11" ht="19.5" customHeight="1">
      <c r="A1857" s="33"/>
      <c r="J1857" s="33"/>
      <c r="K1857" s="103"/>
    </row>
    <row r="1858" spans="1:11" ht="19.5" customHeight="1">
      <c r="A1858" s="33"/>
      <c r="J1858" s="33"/>
      <c r="K1858" s="103"/>
    </row>
    <row r="1859" spans="1:11" ht="19.5" customHeight="1">
      <c r="A1859" s="33"/>
      <c r="J1859" s="33"/>
      <c r="K1859" s="103"/>
    </row>
    <row r="1860" spans="1:11" ht="19.5" customHeight="1">
      <c r="A1860" s="33"/>
      <c r="J1860" s="33"/>
      <c r="K1860" s="103"/>
    </row>
    <row r="1861" spans="1:11" ht="19.5" customHeight="1">
      <c r="A1861" s="33"/>
      <c r="J1861" s="33"/>
      <c r="K1861" s="103"/>
    </row>
    <row r="1862" spans="1:11" ht="19.5" customHeight="1">
      <c r="A1862" s="33"/>
      <c r="J1862" s="33"/>
      <c r="K1862" s="103"/>
    </row>
    <row r="1863" spans="1:11" ht="19.5" customHeight="1">
      <c r="A1863" s="33"/>
      <c r="J1863" s="33"/>
      <c r="K1863" s="103"/>
    </row>
    <row r="1864" spans="1:11" ht="19.5" customHeight="1">
      <c r="A1864" s="33"/>
      <c r="J1864" s="33"/>
      <c r="K1864" s="103"/>
    </row>
    <row r="1865" spans="1:11" ht="19.5" customHeight="1">
      <c r="A1865" s="33"/>
      <c r="J1865" s="33"/>
      <c r="K1865" s="103"/>
    </row>
    <row r="1866" spans="1:11" ht="19.5" customHeight="1">
      <c r="A1866" s="33"/>
      <c r="J1866" s="33"/>
      <c r="K1866" s="103"/>
    </row>
    <row r="1867" spans="1:11" ht="19.5" customHeight="1">
      <c r="A1867" s="33"/>
      <c r="J1867" s="33"/>
      <c r="K1867" s="103"/>
    </row>
    <row r="1868" spans="1:11" ht="19.5" customHeight="1">
      <c r="A1868" s="33"/>
      <c r="J1868" s="33"/>
      <c r="K1868" s="103"/>
    </row>
    <row r="1869" spans="1:11" ht="19.5" customHeight="1">
      <c r="A1869" s="33"/>
      <c r="J1869" s="33"/>
      <c r="K1869" s="103"/>
    </row>
    <row r="1870" spans="1:11" ht="19.5" customHeight="1">
      <c r="A1870" s="33"/>
      <c r="J1870" s="33"/>
      <c r="K1870" s="103"/>
    </row>
    <row r="1871" spans="1:11" ht="19.5" customHeight="1">
      <c r="A1871" s="33"/>
      <c r="J1871" s="33"/>
      <c r="K1871" s="103"/>
    </row>
    <row r="1872" spans="1:11" ht="19.5" customHeight="1">
      <c r="A1872" s="33"/>
      <c r="J1872" s="33"/>
      <c r="K1872" s="103"/>
    </row>
    <row r="1873" spans="1:11" ht="19.5" customHeight="1">
      <c r="A1873" s="33"/>
      <c r="J1873" s="33"/>
      <c r="K1873" s="103"/>
    </row>
    <row r="1874" spans="1:11" ht="19.5" customHeight="1">
      <c r="A1874" s="33"/>
      <c r="J1874" s="33"/>
      <c r="K1874" s="103"/>
    </row>
    <row r="1875" spans="1:11" ht="19.5" customHeight="1">
      <c r="A1875" s="33"/>
      <c r="J1875" s="33"/>
      <c r="K1875" s="103"/>
    </row>
    <row r="1876" spans="1:11" ht="19.5" customHeight="1">
      <c r="A1876" s="33"/>
      <c r="J1876" s="33"/>
      <c r="K1876" s="103"/>
    </row>
    <row r="1877" spans="1:11" ht="19.5" customHeight="1">
      <c r="A1877" s="33"/>
      <c r="J1877" s="33"/>
      <c r="K1877" s="103"/>
    </row>
    <row r="1878" spans="1:11" ht="19.5" customHeight="1">
      <c r="A1878" s="33"/>
      <c r="J1878" s="33"/>
      <c r="K1878" s="103"/>
    </row>
    <row r="1879" spans="1:11" ht="19.5" customHeight="1">
      <c r="A1879" s="33"/>
      <c r="J1879" s="33"/>
      <c r="K1879" s="103"/>
    </row>
    <row r="1880" spans="1:11" ht="19.5" customHeight="1">
      <c r="A1880" s="33"/>
      <c r="J1880" s="33"/>
      <c r="K1880" s="103"/>
    </row>
    <row r="1881" spans="1:11" ht="19.5" customHeight="1">
      <c r="A1881" s="33"/>
      <c r="J1881" s="33"/>
      <c r="K1881" s="103"/>
    </row>
    <row r="1882" spans="1:11" ht="19.5" customHeight="1">
      <c r="A1882" s="33"/>
      <c r="J1882" s="33"/>
      <c r="K1882" s="103"/>
    </row>
    <row r="1883" spans="1:11" ht="19.5" customHeight="1">
      <c r="A1883" s="33"/>
      <c r="J1883" s="33"/>
      <c r="K1883" s="103"/>
    </row>
    <row r="1884" spans="1:11" ht="19.5" customHeight="1">
      <c r="A1884" s="33"/>
      <c r="J1884" s="33"/>
      <c r="K1884" s="103"/>
    </row>
    <row r="1885" spans="1:11" ht="19.5" customHeight="1">
      <c r="A1885" s="33"/>
      <c r="J1885" s="33"/>
      <c r="K1885" s="103"/>
    </row>
    <row r="1886" spans="1:11" ht="19.5" customHeight="1">
      <c r="A1886" s="33"/>
      <c r="J1886" s="33"/>
      <c r="K1886" s="103"/>
    </row>
    <row r="1887" spans="1:11" ht="19.5" customHeight="1">
      <c r="A1887" s="33"/>
      <c r="J1887" s="33"/>
      <c r="K1887" s="103"/>
    </row>
    <row r="1888" spans="1:11" ht="19.5" customHeight="1">
      <c r="A1888" s="33"/>
      <c r="J1888" s="33"/>
      <c r="K1888" s="103"/>
    </row>
    <row r="1889" spans="1:11" ht="19.5" customHeight="1">
      <c r="A1889" s="33"/>
      <c r="J1889" s="33"/>
      <c r="K1889" s="103"/>
    </row>
    <row r="1890" spans="1:11" ht="19.5" customHeight="1">
      <c r="A1890" s="33"/>
      <c r="J1890" s="33"/>
      <c r="K1890" s="103"/>
    </row>
    <row r="1891" spans="1:11" ht="19.5" customHeight="1">
      <c r="A1891" s="33"/>
      <c r="J1891" s="33"/>
      <c r="K1891" s="103"/>
    </row>
    <row r="1892" spans="1:11" ht="19.5" customHeight="1">
      <c r="A1892" s="33"/>
      <c r="J1892" s="33"/>
      <c r="K1892" s="103"/>
    </row>
    <row r="1893" spans="1:11" ht="19.5" customHeight="1">
      <c r="A1893" s="33"/>
      <c r="J1893" s="33"/>
      <c r="K1893" s="103"/>
    </row>
    <row r="1894" spans="1:11" ht="19.5" customHeight="1">
      <c r="A1894" s="33"/>
      <c r="J1894" s="33"/>
      <c r="K1894" s="103"/>
    </row>
    <row r="1895" spans="1:11" ht="19.5" customHeight="1">
      <c r="A1895" s="33"/>
      <c r="J1895" s="33"/>
      <c r="K1895" s="103"/>
    </row>
    <row r="1896" spans="1:11" ht="19.5" customHeight="1">
      <c r="A1896" s="33"/>
      <c r="J1896" s="33"/>
      <c r="K1896" s="103"/>
    </row>
    <row r="1897" spans="1:11" ht="19.5" customHeight="1">
      <c r="A1897" s="33"/>
      <c r="J1897" s="33"/>
      <c r="K1897" s="103"/>
    </row>
    <row r="1898" spans="1:11" ht="19.5" customHeight="1">
      <c r="A1898" s="33"/>
      <c r="J1898" s="33"/>
      <c r="K1898" s="103"/>
    </row>
    <row r="1899" spans="1:11" ht="19.5" customHeight="1">
      <c r="A1899" s="33"/>
      <c r="J1899" s="33"/>
      <c r="K1899" s="103"/>
    </row>
    <row r="1900" spans="1:11" ht="19.5" customHeight="1">
      <c r="A1900" s="33"/>
      <c r="J1900" s="33"/>
      <c r="K1900" s="103"/>
    </row>
    <row r="1901" spans="1:11" ht="19.5" customHeight="1">
      <c r="A1901" s="33"/>
      <c r="J1901" s="33"/>
      <c r="K1901" s="103"/>
    </row>
    <row r="1902" spans="1:11" ht="19.5" customHeight="1">
      <c r="A1902" s="33"/>
      <c r="J1902" s="33"/>
      <c r="K1902" s="103"/>
    </row>
    <row r="1903" spans="1:11" ht="19.5" customHeight="1">
      <c r="A1903" s="33"/>
      <c r="J1903" s="33"/>
      <c r="K1903" s="103"/>
    </row>
    <row r="1904" spans="1:11" ht="19.5" customHeight="1">
      <c r="A1904" s="33"/>
      <c r="J1904" s="33"/>
      <c r="K1904" s="103"/>
    </row>
    <row r="1905" spans="1:11" ht="19.5" customHeight="1">
      <c r="A1905" s="33"/>
      <c r="J1905" s="33"/>
      <c r="K1905" s="103"/>
    </row>
    <row r="1906" spans="1:11" ht="19.5" customHeight="1">
      <c r="A1906" s="33"/>
      <c r="J1906" s="33"/>
      <c r="K1906" s="103"/>
    </row>
    <row r="1907" spans="1:11" ht="19.5" customHeight="1">
      <c r="A1907" s="33"/>
      <c r="J1907" s="33"/>
      <c r="K1907" s="103"/>
    </row>
    <row r="1908" spans="1:11" ht="19.5" customHeight="1">
      <c r="A1908" s="33"/>
      <c r="J1908" s="33"/>
      <c r="K1908" s="103"/>
    </row>
    <row r="1909" spans="1:11" ht="19.5" customHeight="1">
      <c r="A1909" s="33"/>
      <c r="J1909" s="33"/>
      <c r="K1909" s="103"/>
    </row>
    <row r="1910" spans="1:11" ht="19.5" customHeight="1">
      <c r="A1910" s="33"/>
      <c r="J1910" s="33"/>
      <c r="K1910" s="103"/>
    </row>
    <row r="1911" spans="1:11" ht="19.5" customHeight="1">
      <c r="A1911" s="33"/>
      <c r="J1911" s="33"/>
      <c r="K1911" s="103"/>
    </row>
    <row r="1912" spans="1:11" ht="19.5" customHeight="1">
      <c r="A1912" s="33"/>
      <c r="J1912" s="33"/>
      <c r="K1912" s="103"/>
    </row>
    <row r="1913" spans="1:11" ht="19.5" customHeight="1">
      <c r="A1913" s="33"/>
      <c r="J1913" s="33"/>
      <c r="K1913" s="103"/>
    </row>
    <row r="1914" spans="1:11" ht="19.5" customHeight="1">
      <c r="A1914" s="33"/>
      <c r="J1914" s="33"/>
      <c r="K1914" s="103"/>
    </row>
    <row r="1915" spans="1:11" ht="19.5" customHeight="1">
      <c r="A1915" s="33"/>
      <c r="J1915" s="33"/>
      <c r="K1915" s="103"/>
    </row>
    <row r="1916" spans="1:11" ht="19.5" customHeight="1">
      <c r="A1916" s="33"/>
      <c r="J1916" s="33"/>
      <c r="K1916" s="103"/>
    </row>
    <row r="1917" spans="1:11" ht="19.5" customHeight="1">
      <c r="A1917" s="33"/>
      <c r="J1917" s="33"/>
      <c r="K1917" s="103"/>
    </row>
    <row r="1918" spans="1:11" ht="19.5" customHeight="1">
      <c r="A1918" s="33"/>
      <c r="J1918" s="33"/>
      <c r="K1918" s="103"/>
    </row>
    <row r="1919" spans="1:11" ht="19.5" customHeight="1">
      <c r="A1919" s="33"/>
      <c r="J1919" s="33"/>
      <c r="K1919" s="103"/>
    </row>
    <row r="1920" spans="1:11" ht="19.5" customHeight="1">
      <c r="A1920" s="33"/>
      <c r="J1920" s="33"/>
      <c r="K1920" s="103"/>
    </row>
    <row r="1921" spans="1:11" ht="19.5" customHeight="1">
      <c r="A1921" s="33"/>
      <c r="J1921" s="33"/>
      <c r="K1921" s="103"/>
    </row>
    <row r="1922" spans="1:11" ht="19.5" customHeight="1">
      <c r="A1922" s="33"/>
      <c r="J1922" s="33"/>
      <c r="K1922" s="103"/>
    </row>
    <row r="1923" spans="1:11" ht="19.5" customHeight="1">
      <c r="A1923" s="33"/>
      <c r="J1923" s="33"/>
      <c r="K1923" s="103"/>
    </row>
    <row r="1924" spans="1:11" ht="19.5" customHeight="1">
      <c r="A1924" s="33"/>
      <c r="J1924" s="33"/>
      <c r="K1924" s="103"/>
    </row>
    <row r="1925" spans="1:11" ht="19.5" customHeight="1">
      <c r="A1925" s="33"/>
      <c r="J1925" s="33"/>
      <c r="K1925" s="103"/>
    </row>
    <row r="1926" spans="1:11" ht="19.5" customHeight="1">
      <c r="A1926" s="33"/>
      <c r="J1926" s="33"/>
      <c r="K1926" s="103"/>
    </row>
    <row r="1927" spans="1:11" ht="19.5" customHeight="1">
      <c r="A1927" s="33"/>
      <c r="J1927" s="33"/>
      <c r="K1927" s="103"/>
    </row>
    <row r="1928" spans="1:11" ht="19.5" customHeight="1">
      <c r="A1928" s="33"/>
      <c r="J1928" s="33"/>
      <c r="K1928" s="103"/>
    </row>
    <row r="1929" spans="1:11" ht="19.5" customHeight="1">
      <c r="A1929" s="33"/>
      <c r="J1929" s="33"/>
      <c r="K1929" s="103"/>
    </row>
    <row r="1930" spans="1:11" ht="19.5" customHeight="1">
      <c r="A1930" s="33"/>
      <c r="J1930" s="33"/>
      <c r="K1930" s="103"/>
    </row>
    <row r="1931" spans="1:11" ht="19.5" customHeight="1">
      <c r="A1931" s="33"/>
      <c r="J1931" s="33"/>
      <c r="K1931" s="103"/>
    </row>
    <row r="1932" spans="1:11" ht="19.5" customHeight="1">
      <c r="A1932" s="33"/>
      <c r="J1932" s="33"/>
      <c r="K1932" s="103"/>
    </row>
    <row r="1933" spans="1:11" ht="19.5" customHeight="1">
      <c r="A1933" s="33"/>
      <c r="J1933" s="33"/>
      <c r="K1933" s="103"/>
    </row>
    <row r="1934" spans="1:11" ht="19.5" customHeight="1">
      <c r="A1934" s="33"/>
      <c r="J1934" s="33"/>
      <c r="K1934" s="103"/>
    </row>
    <row r="1935" spans="1:11" ht="19.5" customHeight="1">
      <c r="A1935" s="33"/>
      <c r="J1935" s="33"/>
      <c r="K1935" s="103"/>
    </row>
    <row r="1936" spans="1:11" ht="19.5" customHeight="1">
      <c r="A1936" s="33"/>
      <c r="J1936" s="33"/>
      <c r="K1936" s="103"/>
    </row>
    <row r="1937" spans="1:11" ht="19.5" customHeight="1">
      <c r="A1937" s="33"/>
      <c r="J1937" s="33"/>
      <c r="K1937" s="103"/>
    </row>
    <row r="1938" spans="1:11" ht="19.5" customHeight="1">
      <c r="A1938" s="33"/>
      <c r="J1938" s="33"/>
      <c r="K1938" s="103"/>
    </row>
    <row r="1939" spans="1:11" ht="19.5" customHeight="1">
      <c r="A1939" s="33"/>
      <c r="J1939" s="33"/>
      <c r="K1939" s="103"/>
    </row>
    <row r="1940" spans="1:11" ht="19.5" customHeight="1">
      <c r="A1940" s="33"/>
      <c r="J1940" s="33"/>
      <c r="K1940" s="103"/>
    </row>
    <row r="1941" spans="1:11" ht="19.5" customHeight="1">
      <c r="A1941" s="33"/>
      <c r="J1941" s="33"/>
      <c r="K1941" s="103"/>
    </row>
    <row r="1942" spans="1:11" ht="19.5" customHeight="1">
      <c r="A1942" s="33"/>
      <c r="J1942" s="33"/>
      <c r="K1942" s="103"/>
    </row>
    <row r="1943" spans="1:11" ht="19.5" customHeight="1">
      <c r="A1943" s="33"/>
      <c r="J1943" s="33"/>
      <c r="K1943" s="103"/>
    </row>
    <row r="1944" spans="1:11" ht="19.5" customHeight="1">
      <c r="A1944" s="33"/>
      <c r="J1944" s="33"/>
      <c r="K1944" s="103"/>
    </row>
    <row r="1945" spans="1:11" ht="19.5" customHeight="1">
      <c r="A1945" s="33"/>
      <c r="J1945" s="33"/>
      <c r="K1945" s="103"/>
    </row>
    <row r="1946" spans="1:11" ht="19.5" customHeight="1">
      <c r="A1946" s="33"/>
      <c r="J1946" s="33"/>
      <c r="K1946" s="103"/>
    </row>
    <row r="1947" spans="1:11" ht="19.5" customHeight="1">
      <c r="A1947" s="33"/>
      <c r="J1947" s="33"/>
      <c r="K1947" s="103"/>
    </row>
    <row r="1948" spans="1:11" ht="19.5" customHeight="1">
      <c r="A1948" s="33"/>
      <c r="J1948" s="33"/>
      <c r="K1948" s="103"/>
    </row>
    <row r="1949" spans="1:11" ht="19.5" customHeight="1">
      <c r="A1949" s="33"/>
      <c r="J1949" s="33"/>
      <c r="K1949" s="103"/>
    </row>
    <row r="1950" spans="1:11" ht="19.5" customHeight="1">
      <c r="A1950" s="33"/>
      <c r="J1950" s="33"/>
      <c r="K1950" s="103"/>
    </row>
    <row r="1951" spans="1:11" ht="19.5" customHeight="1">
      <c r="A1951" s="33"/>
      <c r="J1951" s="33"/>
      <c r="K1951" s="103"/>
    </row>
    <row r="1952" spans="1:11" ht="19.5" customHeight="1">
      <c r="A1952" s="33"/>
      <c r="J1952" s="33"/>
      <c r="K1952" s="103"/>
    </row>
    <row r="1953" spans="1:11" ht="19.5" customHeight="1">
      <c r="A1953" s="33"/>
      <c r="J1953" s="33"/>
      <c r="K1953" s="103"/>
    </row>
    <row r="1954" spans="1:11" ht="19.5" customHeight="1">
      <c r="A1954" s="33"/>
      <c r="J1954" s="33"/>
      <c r="K1954" s="103"/>
    </row>
    <row r="1955" spans="1:11" ht="19.5" customHeight="1">
      <c r="A1955" s="33"/>
      <c r="J1955" s="33"/>
      <c r="K1955" s="103"/>
    </row>
    <row r="1956" spans="1:11" ht="19.5" customHeight="1">
      <c r="A1956" s="33"/>
      <c r="J1956" s="33"/>
      <c r="K1956" s="103"/>
    </row>
    <row r="1957" spans="1:11" ht="19.5" customHeight="1">
      <c r="A1957" s="33"/>
      <c r="J1957" s="33"/>
      <c r="K1957" s="103"/>
    </row>
    <row r="1958" spans="1:11" ht="19.5" customHeight="1">
      <c r="A1958" s="33"/>
      <c r="J1958" s="33"/>
      <c r="K1958" s="103"/>
    </row>
    <row r="1959" spans="1:11" ht="19.5" customHeight="1">
      <c r="A1959" s="33"/>
      <c r="J1959" s="33"/>
      <c r="K1959" s="103"/>
    </row>
    <row r="1960" spans="1:11" ht="19.5" customHeight="1">
      <c r="A1960" s="33"/>
      <c r="J1960" s="33"/>
      <c r="K1960" s="103"/>
    </row>
    <row r="1961" spans="1:11" ht="19.5" customHeight="1">
      <c r="A1961" s="33"/>
      <c r="J1961" s="33"/>
      <c r="K1961" s="103"/>
    </row>
    <row r="1962" spans="1:11" ht="19.5" customHeight="1">
      <c r="A1962" s="33"/>
      <c r="J1962" s="33"/>
      <c r="K1962" s="103"/>
    </row>
    <row r="1963" spans="1:11" ht="19.5" customHeight="1">
      <c r="A1963" s="33"/>
      <c r="J1963" s="33"/>
      <c r="K1963" s="103"/>
    </row>
    <row r="1964" spans="1:11" ht="19.5" customHeight="1">
      <c r="A1964" s="33"/>
      <c r="J1964" s="33"/>
      <c r="K1964" s="103"/>
    </row>
    <row r="1965" spans="1:11" ht="19.5" customHeight="1">
      <c r="A1965" s="33"/>
      <c r="J1965" s="33"/>
      <c r="K1965" s="103"/>
    </row>
    <row r="1966" spans="1:11" ht="19.5" customHeight="1">
      <c r="A1966" s="33"/>
      <c r="J1966" s="33"/>
      <c r="K1966" s="103"/>
    </row>
    <row r="1967" spans="1:11" ht="19.5" customHeight="1">
      <c r="A1967" s="33"/>
      <c r="J1967" s="33"/>
      <c r="K1967" s="103"/>
    </row>
    <row r="1968" spans="1:11" ht="19.5" customHeight="1">
      <c r="A1968" s="33"/>
      <c r="J1968" s="33"/>
      <c r="K1968" s="103"/>
    </row>
    <row r="1969" spans="1:11" ht="19.5" customHeight="1">
      <c r="A1969" s="33"/>
      <c r="J1969" s="33"/>
      <c r="K1969" s="103"/>
    </row>
    <row r="1970" spans="1:11" ht="19.5" customHeight="1">
      <c r="A1970" s="33"/>
      <c r="J1970" s="33"/>
      <c r="K1970" s="103"/>
    </row>
    <row r="1971" spans="1:11" ht="19.5" customHeight="1">
      <c r="A1971" s="33"/>
      <c r="J1971" s="33"/>
      <c r="K1971" s="103"/>
    </row>
    <row r="1972" spans="1:11" ht="19.5" customHeight="1">
      <c r="A1972" s="33"/>
      <c r="J1972" s="33"/>
      <c r="K1972" s="103"/>
    </row>
    <row r="1973" spans="1:11" ht="19.5" customHeight="1">
      <c r="A1973" s="33"/>
      <c r="J1973" s="33"/>
      <c r="K1973" s="103"/>
    </row>
    <row r="1974" spans="1:11" ht="19.5" customHeight="1">
      <c r="A1974" s="33"/>
      <c r="J1974" s="33"/>
      <c r="K1974" s="103"/>
    </row>
    <row r="1975" spans="1:11" ht="19.5" customHeight="1">
      <c r="A1975" s="33"/>
      <c r="J1975" s="33"/>
      <c r="K1975" s="103"/>
    </row>
    <row r="1976" spans="1:11" ht="19.5" customHeight="1">
      <c r="A1976" s="33"/>
      <c r="J1976" s="33"/>
      <c r="K1976" s="103"/>
    </row>
    <row r="1977" spans="1:11" ht="19.5" customHeight="1">
      <c r="A1977" s="33"/>
      <c r="J1977" s="33"/>
      <c r="K1977" s="103"/>
    </row>
    <row r="1978" spans="1:11" ht="19.5" customHeight="1">
      <c r="A1978" s="33"/>
      <c r="J1978" s="33"/>
      <c r="K1978" s="103"/>
    </row>
    <row r="1979" spans="1:11" ht="19.5" customHeight="1">
      <c r="A1979" s="33"/>
      <c r="J1979" s="33"/>
      <c r="K1979" s="103"/>
    </row>
    <row r="1980" spans="1:11" ht="19.5" customHeight="1">
      <c r="A1980" s="33"/>
      <c r="J1980" s="33"/>
      <c r="K1980" s="103"/>
    </row>
    <row r="1981" spans="1:11" ht="19.5" customHeight="1">
      <c r="A1981" s="33"/>
      <c r="J1981" s="33"/>
      <c r="K1981" s="103"/>
    </row>
    <row r="1982" spans="1:11" ht="19.5" customHeight="1">
      <c r="A1982" s="33"/>
      <c r="J1982" s="33"/>
      <c r="K1982" s="103"/>
    </row>
    <row r="1983" spans="1:11" ht="19.5" customHeight="1">
      <c r="A1983" s="33"/>
      <c r="J1983" s="33"/>
      <c r="K1983" s="103"/>
    </row>
    <row r="1984" spans="1:11" ht="19.5" customHeight="1">
      <c r="A1984" s="33"/>
      <c r="J1984" s="33"/>
      <c r="K1984" s="103"/>
    </row>
    <row r="1985" spans="1:11" ht="19.5" customHeight="1">
      <c r="A1985" s="33"/>
      <c r="J1985" s="33"/>
      <c r="K1985" s="103"/>
    </row>
    <row r="1986" spans="1:11" ht="19.5" customHeight="1">
      <c r="A1986" s="33"/>
      <c r="J1986" s="33"/>
      <c r="K1986" s="103"/>
    </row>
    <row r="1987" spans="1:11" ht="19.5" customHeight="1">
      <c r="A1987" s="33"/>
      <c r="J1987" s="33"/>
      <c r="K1987" s="103"/>
    </row>
    <row r="1988" spans="1:11" ht="19.5" customHeight="1">
      <c r="A1988" s="33"/>
      <c r="J1988" s="33"/>
      <c r="K1988" s="103"/>
    </row>
    <row r="1989" spans="1:11" ht="19.5" customHeight="1">
      <c r="A1989" s="33"/>
      <c r="J1989" s="33"/>
      <c r="K1989" s="103"/>
    </row>
    <row r="1990" spans="1:11" ht="19.5" customHeight="1">
      <c r="A1990" s="33"/>
      <c r="J1990" s="33"/>
      <c r="K1990" s="103"/>
    </row>
    <row r="1991" spans="1:11" ht="19.5" customHeight="1">
      <c r="A1991" s="33"/>
      <c r="J1991" s="33"/>
      <c r="K1991" s="103"/>
    </row>
    <row r="1992" spans="1:11" ht="19.5" customHeight="1">
      <c r="A1992" s="33"/>
      <c r="J1992" s="33"/>
      <c r="K1992" s="103"/>
    </row>
    <row r="1993" spans="1:11" ht="19.5" customHeight="1">
      <c r="A1993" s="33"/>
      <c r="J1993" s="33"/>
      <c r="K1993" s="103"/>
    </row>
    <row r="1994" spans="1:11" ht="19.5" customHeight="1">
      <c r="A1994" s="33"/>
      <c r="J1994" s="33"/>
      <c r="K1994" s="103"/>
    </row>
    <row r="1995" spans="1:11" ht="19.5" customHeight="1">
      <c r="A1995" s="33"/>
      <c r="J1995" s="33"/>
      <c r="K1995" s="103"/>
    </row>
    <row r="1996" spans="1:11" ht="19.5" customHeight="1">
      <c r="A1996" s="33"/>
      <c r="J1996" s="33"/>
      <c r="K1996" s="103"/>
    </row>
    <row r="1997" spans="1:11" ht="19.5" customHeight="1">
      <c r="A1997" s="33"/>
      <c r="J1997" s="33"/>
      <c r="K1997" s="103"/>
    </row>
    <row r="1998" spans="1:11" ht="19.5" customHeight="1">
      <c r="A1998" s="33"/>
      <c r="J1998" s="33"/>
      <c r="K1998" s="103"/>
    </row>
    <row r="1999" spans="1:11" ht="19.5" customHeight="1">
      <c r="A1999" s="33"/>
      <c r="J1999" s="33"/>
      <c r="K1999" s="103"/>
    </row>
    <row r="2000" spans="1:11" ht="19.5" customHeight="1">
      <c r="A2000" s="33"/>
      <c r="J2000" s="33"/>
      <c r="K2000" s="103"/>
    </row>
    <row r="2001" spans="1:11" ht="19.5" customHeight="1">
      <c r="A2001" s="33"/>
      <c r="J2001" s="33"/>
      <c r="K2001" s="103"/>
    </row>
    <row r="2002" spans="1:11" ht="19.5" customHeight="1">
      <c r="A2002" s="33"/>
      <c r="J2002" s="33"/>
      <c r="K2002" s="103"/>
    </row>
    <row r="2003" spans="1:11" ht="19.5" customHeight="1">
      <c r="A2003" s="33"/>
      <c r="J2003" s="33"/>
      <c r="K2003" s="103"/>
    </row>
    <row r="2004" spans="1:11" ht="19.5" customHeight="1">
      <c r="A2004" s="33"/>
      <c r="J2004" s="33"/>
      <c r="K2004" s="103"/>
    </row>
    <row r="2005" spans="1:11" ht="19.5" customHeight="1">
      <c r="A2005" s="33"/>
      <c r="J2005" s="33"/>
      <c r="K2005" s="103"/>
    </row>
    <row r="2006" spans="1:11" ht="19.5" customHeight="1">
      <c r="A2006" s="33"/>
      <c r="J2006" s="33"/>
      <c r="K2006" s="103"/>
    </row>
    <row r="2007" spans="1:11" ht="19.5" customHeight="1">
      <c r="A2007" s="33"/>
      <c r="J2007" s="33"/>
      <c r="K2007" s="103"/>
    </row>
    <row r="2008" spans="1:11" ht="19.5" customHeight="1">
      <c r="A2008" s="33"/>
      <c r="J2008" s="33"/>
      <c r="K2008" s="103"/>
    </row>
    <row r="2009" spans="1:11" ht="19.5" customHeight="1">
      <c r="A2009" s="33"/>
      <c r="J2009" s="33"/>
      <c r="K2009" s="103"/>
    </row>
    <row r="2010" spans="1:11" ht="19.5" customHeight="1">
      <c r="A2010" s="33"/>
      <c r="J2010" s="33"/>
      <c r="K2010" s="103"/>
    </row>
    <row r="2011" spans="1:11" ht="19.5" customHeight="1">
      <c r="A2011" s="33"/>
      <c r="J2011" s="33"/>
      <c r="K2011" s="103"/>
    </row>
    <row r="2012" spans="1:11" ht="19.5" customHeight="1">
      <c r="A2012" s="33"/>
      <c r="J2012" s="33"/>
      <c r="K2012" s="103"/>
    </row>
    <row r="2013" spans="1:11" ht="19.5" customHeight="1">
      <c r="A2013" s="33"/>
      <c r="J2013" s="33"/>
      <c r="K2013" s="103"/>
    </row>
    <row r="2014" spans="1:11" ht="19.5" customHeight="1">
      <c r="A2014" s="33"/>
      <c r="J2014" s="33"/>
      <c r="K2014" s="103"/>
    </row>
    <row r="2015" spans="1:11" ht="19.5" customHeight="1">
      <c r="A2015" s="33"/>
      <c r="J2015" s="33"/>
      <c r="K2015" s="103"/>
    </row>
    <row r="2016" spans="1:11" ht="19.5" customHeight="1">
      <c r="A2016" s="33"/>
      <c r="J2016" s="33"/>
      <c r="K2016" s="103"/>
    </row>
    <row r="2017" spans="1:11" ht="19.5" customHeight="1">
      <c r="A2017" s="33"/>
      <c r="J2017" s="33"/>
      <c r="K2017" s="103"/>
    </row>
    <row r="2018" spans="1:11" ht="19.5" customHeight="1">
      <c r="A2018" s="33"/>
      <c r="J2018" s="33"/>
      <c r="K2018" s="103"/>
    </row>
    <row r="2019" spans="1:11" ht="19.5" customHeight="1">
      <c r="A2019" s="33"/>
      <c r="J2019" s="33"/>
      <c r="K2019" s="103"/>
    </row>
    <row r="2020" spans="1:11" ht="19.5" customHeight="1">
      <c r="A2020" s="33"/>
      <c r="J2020" s="33"/>
      <c r="K2020" s="103"/>
    </row>
    <row r="2021" spans="1:11" ht="19.5" customHeight="1">
      <c r="A2021" s="33"/>
      <c r="J2021" s="33"/>
      <c r="K2021" s="103"/>
    </row>
    <row r="2022" spans="1:11" ht="19.5" customHeight="1">
      <c r="A2022" s="33"/>
      <c r="J2022" s="33"/>
      <c r="K2022" s="103"/>
    </row>
    <row r="2023" spans="1:11" ht="19.5" customHeight="1">
      <c r="A2023" s="33"/>
      <c r="J2023" s="33"/>
      <c r="K2023" s="103"/>
    </row>
    <row r="2024" spans="1:11" ht="19.5" customHeight="1">
      <c r="A2024" s="33"/>
      <c r="J2024" s="33"/>
      <c r="K2024" s="103"/>
    </row>
    <row r="2025" spans="1:11" ht="19.5" customHeight="1">
      <c r="A2025" s="33"/>
      <c r="J2025" s="33"/>
      <c r="K2025" s="103"/>
    </row>
    <row r="2026" spans="1:11" ht="19.5" customHeight="1">
      <c r="A2026" s="33"/>
      <c r="J2026" s="33"/>
      <c r="K2026" s="103"/>
    </row>
    <row r="2027" spans="1:11" ht="19.5" customHeight="1">
      <c r="A2027" s="33"/>
      <c r="J2027" s="33"/>
      <c r="K2027" s="103"/>
    </row>
    <row r="2028" spans="1:11" ht="19.5" customHeight="1">
      <c r="A2028" s="33"/>
      <c r="J2028" s="33"/>
      <c r="K2028" s="103"/>
    </row>
    <row r="2029" spans="1:11" ht="19.5" customHeight="1">
      <c r="A2029" s="33"/>
      <c r="J2029" s="33"/>
      <c r="K2029" s="103"/>
    </row>
    <row r="2030" spans="1:11" ht="19.5" customHeight="1">
      <c r="A2030" s="33"/>
      <c r="J2030" s="33"/>
      <c r="K2030" s="103"/>
    </row>
    <row r="2031" spans="1:11" ht="19.5" customHeight="1">
      <c r="A2031" s="33"/>
      <c r="J2031" s="33"/>
      <c r="K2031" s="103"/>
    </row>
    <row r="2032" spans="1:11" ht="19.5" customHeight="1">
      <c r="A2032" s="33"/>
      <c r="J2032" s="33"/>
      <c r="K2032" s="103"/>
    </row>
    <row r="2033" spans="1:11" ht="19.5" customHeight="1">
      <c r="A2033" s="33"/>
      <c r="J2033" s="33"/>
      <c r="K2033" s="103"/>
    </row>
    <row r="2034" spans="1:11" ht="19.5" customHeight="1">
      <c r="A2034" s="33"/>
      <c r="J2034" s="33"/>
      <c r="K2034" s="103"/>
    </row>
    <row r="2035" spans="1:11" ht="19.5" customHeight="1">
      <c r="A2035" s="33"/>
      <c r="J2035" s="33"/>
      <c r="K2035" s="103"/>
    </row>
    <row r="2036" spans="1:11" ht="19.5" customHeight="1">
      <c r="A2036" s="33"/>
      <c r="J2036" s="33"/>
      <c r="K2036" s="103"/>
    </row>
    <row r="2037" spans="1:11" ht="19.5" customHeight="1">
      <c r="A2037" s="33"/>
      <c r="J2037" s="33"/>
      <c r="K2037" s="103"/>
    </row>
    <row r="2038" spans="1:11" ht="19.5" customHeight="1">
      <c r="A2038" s="33"/>
      <c r="J2038" s="33"/>
      <c r="K2038" s="103"/>
    </row>
    <row r="2039" spans="1:11" ht="19.5" customHeight="1">
      <c r="A2039" s="33"/>
      <c r="J2039" s="33"/>
      <c r="K2039" s="103"/>
    </row>
    <row r="2040" spans="1:11" ht="19.5" customHeight="1">
      <c r="A2040" s="33"/>
      <c r="J2040" s="33"/>
      <c r="K2040" s="103"/>
    </row>
    <row r="2041" spans="1:11" ht="19.5" customHeight="1">
      <c r="A2041" s="33"/>
      <c r="J2041" s="33"/>
      <c r="K2041" s="103"/>
    </row>
    <row r="2042" spans="1:11" ht="19.5" customHeight="1">
      <c r="A2042" s="33"/>
      <c r="J2042" s="33"/>
      <c r="K2042" s="103"/>
    </row>
    <row r="2043" spans="1:11" ht="19.5" customHeight="1">
      <c r="A2043" s="33"/>
      <c r="J2043" s="33"/>
      <c r="K2043" s="103"/>
    </row>
  </sheetData>
  <sheetProtection password="CC30" sheet="1" formatCells="0" deleteColumns="0" deleteRows="0" selectLockedCells="1"/>
  <mergeCells count="5">
    <mergeCell ref="C32:F32"/>
    <mergeCell ref="C22:F23"/>
    <mergeCell ref="C25:F26"/>
    <mergeCell ref="C28:F28"/>
    <mergeCell ref="C30:F30"/>
  </mergeCells>
  <printOptions/>
  <pageMargins left="0.5905511811023623" right="0.35433070866141736" top="0.3937007874015748" bottom="0.3937007874015748" header="0" footer="0.1968503937007874"/>
  <pageSetup horizontalDpi="600" verticalDpi="600" orientation="portrait" paperSize="9" scale="64" r:id="rId5"/>
  <headerFooter alignWithMargins="0">
    <oddFooter>&amp;R&amp;D</oddFooter>
  </headerFooter>
  <drawing r:id="rId4"/>
  <legacyDrawing r:id="rId3"/>
  <oleObjects>
    <oleObject progId="Equation.3" shapeId="177204" r:id="rId1"/>
    <oleObject progId="Equation.3" shapeId="17720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REHAU AG+Co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JankDra</dc:creator>
  <cp:keywords/>
  <dc:description/>
  <cp:lastModifiedBy>costdan</cp:lastModifiedBy>
  <cp:lastPrinted>2010-02-11T13:06:05Z</cp:lastPrinted>
  <dcterms:created xsi:type="dcterms:W3CDTF">2010-02-10T09:29:47Z</dcterms:created>
  <dcterms:modified xsi:type="dcterms:W3CDTF">2012-04-06T07:22:00Z</dcterms:modified>
  <cp:category/>
  <cp:version/>
  <cp:contentType/>
  <cp:contentStatus/>
</cp:coreProperties>
</file>